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1340" windowHeight="6795" tabRatio="797" activeTab="0"/>
  </bookViews>
  <sheets>
    <sheet name="org šk r " sheetId="1" r:id="rId1"/>
    <sheet name="rozm" sheetId="2" r:id="rId2"/>
    <sheet name="9.roč" sheetId="3" r:id="rId3"/>
    <sheet name="prosp" sheetId="4" r:id="rId4"/>
    <sheet name="odbI" sheetId="5" r:id="rId5"/>
    <sheet name="odbII" sheetId="6" r:id="rId6"/>
    <sheet name="súť" sheetId="7" r:id="rId7"/>
    <sheet name="rozpis súťaží kraj" sheetId="8" r:id="rId8"/>
    <sheet name="rozpis súťaží SR" sheetId="9" r:id="rId9"/>
    <sheet name="rozpis súťaží medzinár" sheetId="10" r:id="rId10"/>
    <sheet name="UP I st nový" sheetId="11" r:id="rId11"/>
    <sheet name="UP I st" sheetId="12" r:id="rId12"/>
    <sheet name="UP II st nový" sheetId="13" r:id="rId13"/>
    <sheet name="UP II st" sheetId="14" r:id="rId14"/>
  </sheets>
  <definedNames/>
  <calcPr fullCalcOnLoad="1"/>
</workbook>
</file>

<file path=xl/sharedStrings.xml><?xml version="1.0" encoding="utf-8"?>
<sst xmlns="http://schemas.openxmlformats.org/spreadsheetml/2006/main" count="1293" uniqueCount="560">
  <si>
    <t>Škola:</t>
  </si>
  <si>
    <t>1.</t>
  </si>
  <si>
    <t>2.</t>
  </si>
  <si>
    <t>3.</t>
  </si>
  <si>
    <t>4.</t>
  </si>
  <si>
    <t>1.-4.</t>
  </si>
  <si>
    <t>5.</t>
  </si>
  <si>
    <t>6.</t>
  </si>
  <si>
    <t>7.</t>
  </si>
  <si>
    <t>8.</t>
  </si>
  <si>
    <t>9.</t>
  </si>
  <si>
    <t>5.-9.</t>
  </si>
  <si>
    <t>1.-9.</t>
  </si>
  <si>
    <t>Sp.</t>
  </si>
  <si>
    <t>riaditeľ školy</t>
  </si>
  <si>
    <t>%</t>
  </si>
  <si>
    <t>Spolu</t>
  </si>
  <si>
    <t>P.č.</t>
  </si>
  <si>
    <t>Škola</t>
  </si>
  <si>
    <t>Stred</t>
  </si>
  <si>
    <t>SNP</t>
  </si>
  <si>
    <t>Rozkvet</t>
  </si>
  <si>
    <t>S P O L U</t>
  </si>
  <si>
    <t>SPOLU</t>
  </si>
  <si>
    <t xml:space="preserve">P r o s p e c h </t>
  </si>
  <si>
    <t>Správanie</t>
  </si>
  <si>
    <t>z toho</t>
  </si>
  <si>
    <t>Roč.</t>
  </si>
  <si>
    <t>Počet žiakov</t>
  </si>
  <si>
    <t>prospeli</t>
  </si>
  <si>
    <t>nepro- speli</t>
  </si>
  <si>
    <t>Sj</t>
  </si>
  <si>
    <t>CJ</t>
  </si>
  <si>
    <t>M</t>
  </si>
  <si>
    <t>neklas.</t>
  </si>
  <si>
    <t>2. st.</t>
  </si>
  <si>
    <t>3. st.</t>
  </si>
  <si>
    <t>4. st.</t>
  </si>
  <si>
    <t>ospr.</t>
  </si>
  <si>
    <t>priem.</t>
  </si>
  <si>
    <t>neosp.</t>
  </si>
  <si>
    <t>V Pov. Bystrici dňa:</t>
  </si>
  <si>
    <t>Počet tried</t>
  </si>
  <si>
    <t>o k r e s</t>
  </si>
  <si>
    <t>o b l a s ť</t>
  </si>
  <si>
    <t>k r a j</t>
  </si>
  <si>
    <t>S l o v e n s k o</t>
  </si>
  <si>
    <t>medzinárodné</t>
  </si>
  <si>
    <t>Základné školy</t>
  </si>
  <si>
    <t>1.miesto</t>
  </si>
  <si>
    <t>1.m.</t>
  </si>
  <si>
    <t>2.m.</t>
  </si>
  <si>
    <t>3.m.</t>
  </si>
  <si>
    <t>iné</t>
  </si>
  <si>
    <t>Ulica</t>
  </si>
  <si>
    <t>jedn.</t>
  </si>
  <si>
    <t>druž.</t>
  </si>
  <si>
    <t>Nemocničná 987/2</t>
  </si>
  <si>
    <t>Školská 235/10</t>
  </si>
  <si>
    <t>Stred 44/1</t>
  </si>
  <si>
    <t>Slov. partizánov 1133/53</t>
  </si>
  <si>
    <t>SNP 1484/143</t>
  </si>
  <si>
    <t>Slovanská 1415</t>
  </si>
  <si>
    <t>Považská Teplá 181</t>
  </si>
  <si>
    <t>Rozkvet 2047/95</t>
  </si>
  <si>
    <t>Považské Podhradie 169</t>
  </si>
  <si>
    <t>Z U Š</t>
  </si>
  <si>
    <t>HO, M.R.Štefánika 160/2</t>
  </si>
  <si>
    <t>VO, Jesenského 246/10</t>
  </si>
  <si>
    <t>CVČ Lánska 2575/92</t>
  </si>
  <si>
    <t>Spolu umiestnení</t>
  </si>
  <si>
    <t>V Považskej Bystrici dňa</t>
  </si>
  <si>
    <t>Pov. Teplá</t>
  </si>
  <si>
    <t xml:space="preserve">Nemocničná </t>
  </si>
  <si>
    <t xml:space="preserve">Školská </t>
  </si>
  <si>
    <t>Slov. part.</t>
  </si>
  <si>
    <t xml:space="preserve">Slovanská </t>
  </si>
  <si>
    <t xml:space="preserve"> sv. Augustína</t>
  </si>
  <si>
    <t>ŠZŠI</t>
  </si>
  <si>
    <t>Príloha č. 3</t>
  </si>
  <si>
    <t>Školy, ktoré nie sú uvedené v zozname napíšte na koniec.</t>
  </si>
  <si>
    <t>Prvé miesto v krajských kolách súťaží</t>
  </si>
  <si>
    <t>Žiak / družstvo</t>
  </si>
  <si>
    <t>Pripravoval</t>
  </si>
  <si>
    <t>Prvé, druhé a tretie miesta v celoslovenských kolách súťaží</t>
  </si>
  <si>
    <t>Miesto</t>
  </si>
  <si>
    <t>Umiestnenie v medzinárodných súťažiach</t>
  </si>
  <si>
    <t>Škola (dĺžka štúdia)</t>
  </si>
  <si>
    <t>Gymnázium   PB (4)</t>
  </si>
  <si>
    <t>Obchodná akadémia PB  (4)</t>
  </si>
  <si>
    <t>Stred. zdrav. škola PB  (4)</t>
  </si>
  <si>
    <t>Stred.priemysel.škola PB  (4)</t>
  </si>
  <si>
    <t>Súkromná obchodná akdémia PB  (4)</t>
  </si>
  <si>
    <t>SOŠ - SOU stroj. PB  (2)</t>
  </si>
  <si>
    <t>SOŠ - SOU stroj. PB  (3)</t>
  </si>
  <si>
    <t>SOŠ - SOU stroj. PB  (4)</t>
  </si>
  <si>
    <t>SOŠ - SOU stav. PB  (3)</t>
  </si>
  <si>
    <t>SOŠ - SOU stav. PB  (4)</t>
  </si>
  <si>
    <t>SOŠ - stav.priemyslovka PB(4)</t>
  </si>
  <si>
    <t>SPOLU (okres)</t>
  </si>
  <si>
    <t>Dopravná akadémia Trenčín</t>
  </si>
  <si>
    <t>Dopravná akadémia Žilina</t>
  </si>
  <si>
    <t>Gymnázium  bilingválne Čadca  (4)</t>
  </si>
  <si>
    <t>Gymnázium  bilingválne Sučany  (4)</t>
  </si>
  <si>
    <t>Gymnázium  Púchov  (4)</t>
  </si>
  <si>
    <t>Gymnázium  Rajec  (4)</t>
  </si>
  <si>
    <t>Gymnázium  sv. Františka, Žilina</t>
  </si>
  <si>
    <t>Gymnázium  športové B.Bystrica (4)</t>
  </si>
  <si>
    <t>Gymnázium  športové Žilina  (4)</t>
  </si>
  <si>
    <t>Gymnázium  Trenčín (4)</t>
  </si>
  <si>
    <t>Gymnázium  Žilina Hlinská (4)</t>
  </si>
  <si>
    <t xml:space="preserve">Konzervatórium súkromné Nitra </t>
  </si>
  <si>
    <t>OA  Žilina (4)</t>
  </si>
  <si>
    <t>OA Ružomberok</t>
  </si>
  <si>
    <t>PaSA Čadca  (4)</t>
  </si>
  <si>
    <t>PaSA Trenčín  (4)</t>
  </si>
  <si>
    <t>PaSA Tur.Teplice  (4)</t>
  </si>
  <si>
    <t>SOŠ  Žilina</t>
  </si>
  <si>
    <t>SOŠ elektrotechnická Komenského Žilina</t>
  </si>
  <si>
    <t>SOŠ Kys.N.Mesto (4)</t>
  </si>
  <si>
    <t>SOŠ lesnícka JDM Lip. Hrádok (4)</t>
  </si>
  <si>
    <t>SOŠ lesnícka Lipt. Mikuláš</t>
  </si>
  <si>
    <t>SOŠ masmediál. komunikácie Bratislava</t>
  </si>
  <si>
    <t>SOŠ obchodu a služieb - hotelová akadémia Púchov (5)</t>
  </si>
  <si>
    <t>SOŠ obchodu a služieb Púchov (3)</t>
  </si>
  <si>
    <t>SOŠ obchodu a služieb Púchov (4)</t>
  </si>
  <si>
    <t>SOŠ obchodu a služieb Žilina (3)</t>
  </si>
  <si>
    <t>SOŠ sklárska Lednické Rovne (3)</t>
  </si>
  <si>
    <t>SOŠ sklárska Lednické Rovne (4)</t>
  </si>
  <si>
    <t>SOŠ Terézie Vansovej Púchov (4)</t>
  </si>
  <si>
    <t>SOŠ záhradnícka Piešťany</t>
  </si>
  <si>
    <t>SOŠ letecko-technická Trenčín (4)</t>
  </si>
  <si>
    <t>SPŠ dopravaná Zvolen (4)</t>
  </si>
  <si>
    <t>SPŠ elektr. Bratislava</t>
  </si>
  <si>
    <t>SPŠ Martin</t>
  </si>
  <si>
    <t>SPŠ stavebná Žilina</t>
  </si>
  <si>
    <t>Stred. zdrav. škola Trenčín (4)</t>
  </si>
  <si>
    <t>Stred. zdrav. škola Trnava (4)</t>
  </si>
  <si>
    <t>Stred.priemysel.škola Dubnica n.V. (4)</t>
  </si>
  <si>
    <t>Stred.umelecká škola Trenčín</t>
  </si>
  <si>
    <t>Súkromná hotelová akadémia Žilina</t>
  </si>
  <si>
    <t>Súkromná umelecká škola Žilina  (4)</t>
  </si>
  <si>
    <t xml:space="preserve">SPOLU </t>
  </si>
  <si>
    <t>Nemažte a nedopĺňajte riadky,okrem konca tabuľky.</t>
  </si>
  <si>
    <t>Súťaž (názov, v čom, mesto)</t>
  </si>
  <si>
    <t>Súťaž (názov, v čom, mesto, štát)</t>
  </si>
  <si>
    <t>(POZOR! za celý školský rok)</t>
  </si>
  <si>
    <t xml:space="preserve">Dochádzka  </t>
  </si>
  <si>
    <t>PREHĽAD o prospechu, správaní a dochádzke žiakov za šk. rok 2015/16</t>
  </si>
  <si>
    <t>Prehľad o rozmiestnení žiakov 9. ročníkov  - šk.rok 2015/16</t>
  </si>
  <si>
    <t>Základná škola, Slovanská 1415/7, 017 07 Považská Bystrica</t>
  </si>
  <si>
    <t>Názvy škôl opravte podľa skutočnosti, nezabudnite uviesť, či ide o trojročný alebo</t>
  </si>
  <si>
    <t>4-ročný odbor.</t>
  </si>
  <si>
    <t>P.č. škola</t>
  </si>
  <si>
    <t>P.č. trieda</t>
  </si>
  <si>
    <t>Priezvisko</t>
  </si>
  <si>
    <t>Meno</t>
  </si>
  <si>
    <t>Rodné číslo</t>
  </si>
  <si>
    <t>Trieda</t>
  </si>
  <si>
    <t>Stredná škola</t>
  </si>
  <si>
    <t>Odbor</t>
  </si>
  <si>
    <t>Dĺžka štúdia</t>
  </si>
  <si>
    <t>IX.A</t>
  </si>
  <si>
    <t>Marek</t>
  </si>
  <si>
    <t>Dávid</t>
  </si>
  <si>
    <t>Michal</t>
  </si>
  <si>
    <t>Kľúčik</t>
  </si>
  <si>
    <t>Katarína</t>
  </si>
  <si>
    <t>Matej</t>
  </si>
  <si>
    <t>Miroslav</t>
  </si>
  <si>
    <t>Matúš</t>
  </si>
  <si>
    <t>IX.B</t>
  </si>
  <si>
    <t>Nina</t>
  </si>
  <si>
    <t>Erik</t>
  </si>
  <si>
    <t>Mamisová</t>
  </si>
  <si>
    <t>Bransová</t>
  </si>
  <si>
    <t>Barbara</t>
  </si>
  <si>
    <t>Dohňanská</t>
  </si>
  <si>
    <t>Timea</t>
  </si>
  <si>
    <t>Gardianová</t>
  </si>
  <si>
    <t>Denisa</t>
  </si>
  <si>
    <t>Renáta</t>
  </si>
  <si>
    <t>Hvizdáková</t>
  </si>
  <si>
    <t>Natália</t>
  </si>
  <si>
    <t>Kostelanská</t>
  </si>
  <si>
    <t>Alžbeta</t>
  </si>
  <si>
    <t>Krajči</t>
  </si>
  <si>
    <t>Križanová</t>
  </si>
  <si>
    <t>Terézia</t>
  </si>
  <si>
    <t>Kučerová</t>
  </si>
  <si>
    <t>Viktória</t>
  </si>
  <si>
    <t>Lahdo</t>
  </si>
  <si>
    <t>Noel</t>
  </si>
  <si>
    <t>Lovíšková</t>
  </si>
  <si>
    <t>Lenka</t>
  </si>
  <si>
    <t>Maliar</t>
  </si>
  <si>
    <t>Marián</t>
  </si>
  <si>
    <t>Mitášová</t>
  </si>
  <si>
    <t>Kvetoslava</t>
  </si>
  <si>
    <t>Oselský</t>
  </si>
  <si>
    <t>Stoklasa</t>
  </si>
  <si>
    <t>Theodor</t>
  </si>
  <si>
    <t>Šaradinová</t>
  </si>
  <si>
    <t>Paulína</t>
  </si>
  <si>
    <t>Štefina</t>
  </si>
  <si>
    <t>Tomanová</t>
  </si>
  <si>
    <t>Adriána</t>
  </si>
  <si>
    <t>Ulická</t>
  </si>
  <si>
    <t>Žatková</t>
  </si>
  <si>
    <t>Silvia</t>
  </si>
  <si>
    <t>Dvorščíková</t>
  </si>
  <si>
    <t>Mária</t>
  </si>
  <si>
    <t>Jakubechová</t>
  </si>
  <si>
    <t>Koziková</t>
  </si>
  <si>
    <t>Kristína</t>
  </si>
  <si>
    <t>Krišťáková</t>
  </si>
  <si>
    <t>Kusko</t>
  </si>
  <si>
    <t>Levková</t>
  </si>
  <si>
    <t>Patrícia</t>
  </si>
  <si>
    <t>Mlynár</t>
  </si>
  <si>
    <t>Orávik</t>
  </si>
  <si>
    <t>Lukáš</t>
  </si>
  <si>
    <t>Perrot</t>
  </si>
  <si>
    <t>Adrián</t>
  </si>
  <si>
    <t>Sádecká</t>
  </si>
  <si>
    <t>Šaradin</t>
  </si>
  <si>
    <t>Šimon</t>
  </si>
  <si>
    <t>Šuraba</t>
  </si>
  <si>
    <t>Ján</t>
  </si>
  <si>
    <t>Tichá</t>
  </si>
  <si>
    <t>Tománková</t>
  </si>
  <si>
    <t>Vojtek</t>
  </si>
  <si>
    <t>Bajza</t>
  </si>
  <si>
    <t>Bútorová</t>
  </si>
  <si>
    <t>Dúbravková</t>
  </si>
  <si>
    <t>Frištíková</t>
  </si>
  <si>
    <t>Anna Mária</t>
  </si>
  <si>
    <t>Gabriel</t>
  </si>
  <si>
    <t>Samuel</t>
  </si>
  <si>
    <t>Jágriková</t>
  </si>
  <si>
    <t>Kašjaková</t>
  </si>
  <si>
    <t>Alexandra</t>
  </si>
  <si>
    <t>Klúčik</t>
  </si>
  <si>
    <t>Tomáš</t>
  </si>
  <si>
    <t>Kozáková</t>
  </si>
  <si>
    <t>Kucharíková</t>
  </si>
  <si>
    <t>Lagín</t>
  </si>
  <si>
    <t>Denis</t>
  </si>
  <si>
    <t>Mahút</t>
  </si>
  <si>
    <t>Emanuel</t>
  </si>
  <si>
    <t>Valéria</t>
  </si>
  <si>
    <t>Pohanka</t>
  </si>
  <si>
    <t>Miloš</t>
  </si>
  <si>
    <t>Stoklásková</t>
  </si>
  <si>
    <t>Eliška</t>
  </si>
  <si>
    <t>Škultéty</t>
  </si>
  <si>
    <t>Alexander</t>
  </si>
  <si>
    <t>0062135073</t>
  </si>
  <si>
    <t>0059305081</t>
  </si>
  <si>
    <t>0201105121</t>
  </si>
  <si>
    <t>0201105122</t>
  </si>
  <si>
    <t>0201105123</t>
  </si>
  <si>
    <t>0201105124</t>
  </si>
  <si>
    <t>0201105125</t>
  </si>
  <si>
    <t>0201105126</t>
  </si>
  <si>
    <t>0061094957</t>
  </si>
  <si>
    <t>010195097</t>
  </si>
  <si>
    <t>0155305073</t>
  </si>
  <si>
    <t>0012195073</t>
  </si>
  <si>
    <t>0151185078</t>
  </si>
  <si>
    <t>0011115082</t>
  </si>
  <si>
    <t>0010115072</t>
  </si>
  <si>
    <t>0201105131</t>
  </si>
  <si>
    <t>0105155072</t>
  </si>
  <si>
    <t>0155195073</t>
  </si>
  <si>
    <t>0155195106</t>
  </si>
  <si>
    <t>0061235075</t>
  </si>
  <si>
    <t>0059085081</t>
  </si>
  <si>
    <t>0061165082</t>
  </si>
  <si>
    <t>0057235079</t>
  </si>
  <si>
    <t>0061275093</t>
  </si>
  <si>
    <t>0008255104</t>
  </si>
  <si>
    <t>0201105128</t>
  </si>
  <si>
    <t>0104195091</t>
  </si>
  <si>
    <t>0201105130</t>
  </si>
  <si>
    <t>0107115085</t>
  </si>
  <si>
    <t>0154305074</t>
  </si>
  <si>
    <t>0107165091</t>
  </si>
  <si>
    <t>0201105133</t>
  </si>
  <si>
    <t>0106245073</t>
  </si>
  <si>
    <t>0154175087</t>
  </si>
  <si>
    <t>0059225111</t>
  </si>
  <si>
    <t>0106305089</t>
  </si>
  <si>
    <t>0012125113</t>
  </si>
  <si>
    <t>0157155075</t>
  </si>
  <si>
    <t>0152135082</t>
  </si>
  <si>
    <t>0062085089</t>
  </si>
  <si>
    <t>0107095076</t>
  </si>
  <si>
    <t>0061305079</t>
  </si>
  <si>
    <t>0061025107</t>
  </si>
  <si>
    <t>0106025084</t>
  </si>
  <si>
    <t>0105015075</t>
  </si>
  <si>
    <t>0158215123</t>
  </si>
  <si>
    <t>015109/5087</t>
  </si>
  <si>
    <t>0201105127</t>
  </si>
  <si>
    <t>0201105129</t>
  </si>
  <si>
    <t>0155215082</t>
  </si>
  <si>
    <t>0011035079</t>
  </si>
  <si>
    <t>0156049333</t>
  </si>
  <si>
    <t>0201105132</t>
  </si>
  <si>
    <t>IX.C</t>
  </si>
  <si>
    <t>Základná škola, Slovanská 1415/7, Považská Bystrica                                                                                                    Rozmiestnenie  žiakov 9. ročníka na stredné školy 2015/2016</t>
  </si>
  <si>
    <t>Gymnázium Bytča (4)</t>
  </si>
  <si>
    <t>Stred. zdrav. škola Žilina (4)</t>
  </si>
  <si>
    <t>Hotelová akadémia Hlinská Žilina</t>
  </si>
  <si>
    <t>Súkromná SOŠ Trenčín (4)</t>
  </si>
  <si>
    <t>Hotelová akadémia Hlinská Žilina (5)</t>
  </si>
  <si>
    <t>Obchodná akadémia Pov. Bystrica</t>
  </si>
  <si>
    <t>obchodná akadémia</t>
  </si>
  <si>
    <t>Súkromná stredná odbor. škola Trenčín</t>
  </si>
  <si>
    <t>kozmetička</t>
  </si>
  <si>
    <t>Stredná priem. škola Pov. Bystrica</t>
  </si>
  <si>
    <t>prevádzka a ekonomika dopravy</t>
  </si>
  <si>
    <t>technicko-informačné služby</t>
  </si>
  <si>
    <t>strojárstvo</t>
  </si>
  <si>
    <t>PaSA Turčianske Teplice</t>
  </si>
  <si>
    <t>učiteľstvo MŠ</t>
  </si>
  <si>
    <t>hotelová akadémia</t>
  </si>
  <si>
    <t>SOŠ elektrotechnická Žilina</t>
  </si>
  <si>
    <t>elektrotechnik (silnoprúd)</t>
  </si>
  <si>
    <t>Súkromná umelecká škola Žilina</t>
  </si>
  <si>
    <t>propagačné výtvarníctvo</t>
  </si>
  <si>
    <t>Stredná umelecká škola Trenčín</t>
  </si>
  <si>
    <t>dizajn exteriéru</t>
  </si>
  <si>
    <t>Gymnázium Bytča</t>
  </si>
  <si>
    <t>Gymnázium Pov. Bystrica</t>
  </si>
  <si>
    <t>gymnázium</t>
  </si>
  <si>
    <t>Stredná zdravotnícka škola Žilina</t>
  </si>
  <si>
    <t>masér</t>
  </si>
  <si>
    <t>PaSA Trenčín</t>
  </si>
  <si>
    <t>SOŠ strojnícka Pov. Bystrica</t>
  </si>
  <si>
    <t>mechanik - nastavovač</t>
  </si>
  <si>
    <t>mechanik strojov a zariadení</t>
  </si>
  <si>
    <t>mechanik elektrotechnik</t>
  </si>
  <si>
    <t>Stredná zdravotnícka škola Pov. Bystrica</t>
  </si>
  <si>
    <t>zdravotnícky asistent</t>
  </si>
  <si>
    <t>SOŠ stavebná Pov. Bystrica</t>
  </si>
  <si>
    <t>montér suchých stavieb</t>
  </si>
  <si>
    <t>autoopravár</t>
  </si>
  <si>
    <t>Stredná zdravotnícka škola Trenčín</t>
  </si>
  <si>
    <t>zubný asistent</t>
  </si>
  <si>
    <t>zahr.</t>
  </si>
  <si>
    <t>Gymnázium Hlinská Žilina</t>
  </si>
  <si>
    <t>SOŠ služieb a obchodu Púchov</t>
  </si>
  <si>
    <t>hostinský</t>
  </si>
  <si>
    <t>4.ročné</t>
  </si>
  <si>
    <t>5.ročné</t>
  </si>
  <si>
    <t>3.ročné</t>
  </si>
  <si>
    <t>st. žiaci - hádzaná</t>
  </si>
  <si>
    <t>p. Dušan Porubský</t>
  </si>
  <si>
    <t>ml. žiaci - hádzaná</t>
  </si>
  <si>
    <t>Memoriál F. Blaška - P.Bystrica</t>
  </si>
  <si>
    <t>Ing. Jozef Kozák</t>
  </si>
  <si>
    <t>medz. turnaj žiakov - Tatabánya</t>
  </si>
  <si>
    <t>medz. turnaj žiakov - P.Bystrica</t>
  </si>
  <si>
    <t>Medzinárodný turnaj 4 miest</t>
  </si>
  <si>
    <t>medz. turnaj žiakov - Topoľčany</t>
  </si>
  <si>
    <t>Česko-Slovenská liga</t>
  </si>
  <si>
    <t>Mgr. Vladimír Šebeň</t>
  </si>
  <si>
    <t>mini žiaci - hádzaná</t>
  </si>
  <si>
    <t>medz. turnaj žiakov - Martin</t>
  </si>
  <si>
    <t>medz. turnaj žiakov - Hlohovec</t>
  </si>
  <si>
    <t>medz. turnaj žiakov - K. N. Mesto</t>
  </si>
  <si>
    <t>Interball - Tatabánya - Maďarsko</t>
  </si>
  <si>
    <t>medz. turnaj žiakov - Frýdek-Místek</t>
  </si>
  <si>
    <t>Dobiáš Cup - Rožnov p.R.</t>
  </si>
  <si>
    <t>medz. turnaj žiakov - Zubří</t>
  </si>
  <si>
    <t>medz. turnaj žiakov - Prievidza</t>
  </si>
  <si>
    <t>st. žiačky - volejbal</t>
  </si>
  <si>
    <t>medz. turnaj žiačok - Púchov</t>
  </si>
  <si>
    <t>Mgr. Roman Rosík</t>
  </si>
  <si>
    <t>medz. turnaj žiačok - P. Bystrica</t>
  </si>
  <si>
    <t>ml. žiačky - volejbal</t>
  </si>
  <si>
    <t>Mgr. Anna Lipová</t>
  </si>
  <si>
    <t>medz. turnaj žiačok - Žilina</t>
  </si>
  <si>
    <t>medz. turnaj žiačok - Banská Bystrica</t>
  </si>
  <si>
    <t>CoPoS Cup 2016 - P.Bystrica</t>
  </si>
  <si>
    <t>Mgr. Malovec</t>
  </si>
  <si>
    <t>medz. turnaj žiačok - Hnúšťa</t>
  </si>
  <si>
    <t>mladší žiaci ZŠ - hádzaná</t>
  </si>
  <si>
    <t>Majstr. SR žiakov ZŠ - P. Bystrica</t>
  </si>
  <si>
    <t>mladší žiaci - hádzaná</t>
  </si>
  <si>
    <t>11.</t>
  </si>
  <si>
    <t>ml. žiačky ZŠ - volejbal</t>
  </si>
  <si>
    <t>Krajská súťaž v hádzanej - P. Bystrica</t>
  </si>
  <si>
    <t>ml. žiaci ZŠ - hádzaná</t>
  </si>
  <si>
    <t>st. žiaci ZŠ - hádzaná</t>
  </si>
  <si>
    <t>p. Straka, p. Porubský</t>
  </si>
  <si>
    <t>starší žiaci ZŠ - hádzaná</t>
  </si>
  <si>
    <t>Majstr. SR žiakov ZŠ - Hlohovec</t>
  </si>
  <si>
    <t>Majstrovstvá SR ml. žiakov - Martin</t>
  </si>
  <si>
    <t>15.</t>
  </si>
  <si>
    <t>Majs. SR žiačok midivolley - Bratislava</t>
  </si>
  <si>
    <t>Počty ocenených jednotlivcov a družstiev zo škôl a ŠZ v súťažiach v šk. roku 2015/16</t>
  </si>
  <si>
    <t xml:space="preserve">Návrh organizácie školského roka </t>
  </si>
  <si>
    <t>2015/16</t>
  </si>
  <si>
    <t>podľa stavu ku dňu:</t>
  </si>
  <si>
    <t>Plán počtu žiakov a tried</t>
  </si>
  <si>
    <t>A</t>
  </si>
  <si>
    <t>B</t>
  </si>
  <si>
    <t>C</t>
  </si>
  <si>
    <t>D</t>
  </si>
  <si>
    <t>E</t>
  </si>
  <si>
    <t>Spolu žiakov</t>
  </si>
  <si>
    <t>Spolu tried</t>
  </si>
  <si>
    <t>z toho integr.</t>
  </si>
  <si>
    <t>SPOLU za školu</t>
  </si>
  <si>
    <t>žiakov</t>
  </si>
  <si>
    <t>tried</t>
  </si>
  <si>
    <t>Predpokladaný počet žiakov v ŠKD:</t>
  </si>
  <si>
    <t xml:space="preserve">    oddelení ŠKD:</t>
  </si>
  <si>
    <t>doplňte farebné bunky</t>
  </si>
  <si>
    <t>ŠKOLA:</t>
  </si>
  <si>
    <t>Školský učebný plán pre primárne vzdelanie ISCED1</t>
  </si>
  <si>
    <t xml:space="preserve">platný od: </t>
  </si>
  <si>
    <t>Počet hodín</t>
  </si>
  <si>
    <t>Predm. súčet A</t>
  </si>
  <si>
    <t>Predm. súčet B</t>
  </si>
  <si>
    <t>Predm. súčet C</t>
  </si>
  <si>
    <t>trieda</t>
  </si>
  <si>
    <t>Vzdelávacia oblasť</t>
  </si>
  <si>
    <t>Predmety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</si>
  <si>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</si>
  <si>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</si>
  <si>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</si>
  <si>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</si>
  <si>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</si>
  <si>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</si>
  <si>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</si>
  <si>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</si>
  <si>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</si>
  <si>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IV.A</t>
  </si>
  <si>
    <t>IV.B</t>
  </si>
  <si>
    <t>IV.C</t>
  </si>
  <si>
    <t>Názov</t>
  </si>
  <si>
    <t>Skr.</t>
  </si>
  <si>
    <t>P</t>
  </si>
  <si>
    <t>V</t>
  </si>
  <si>
    <t>Jazyk a komunikácia</t>
  </si>
  <si>
    <t>Slovenský jazyk a lit.</t>
  </si>
  <si>
    <t>SJL</t>
  </si>
  <si>
    <t>Anglický  jazyk</t>
  </si>
  <si>
    <t>ANJ</t>
  </si>
  <si>
    <t>Matematika a práca s informáciami</t>
  </si>
  <si>
    <t>Matematika</t>
  </si>
  <si>
    <t>MAT</t>
  </si>
  <si>
    <t>Informatika</t>
  </si>
  <si>
    <t>INF</t>
  </si>
  <si>
    <t xml:space="preserve">Človek a príroda </t>
  </si>
  <si>
    <t>prvouka</t>
  </si>
  <si>
    <t>PVO</t>
  </si>
  <si>
    <t>prírodoveda</t>
  </si>
  <si>
    <t>PDA</t>
  </si>
  <si>
    <t>Človek a spoločnosť</t>
  </si>
  <si>
    <t>vlastiveda</t>
  </si>
  <si>
    <t>VLA</t>
  </si>
  <si>
    <t>Človek a hodnoty</t>
  </si>
  <si>
    <t>Etická/Nábož. výchova</t>
  </si>
  <si>
    <t>ETV/NBV</t>
  </si>
  <si>
    <t>Človek a svet práce</t>
  </si>
  <si>
    <t>Pracovné vyučovanie</t>
  </si>
  <si>
    <t>PVC</t>
  </si>
  <si>
    <t>Umenie a kultúra</t>
  </si>
  <si>
    <t>Hudobná výchova</t>
  </si>
  <si>
    <t>HUV</t>
  </si>
  <si>
    <t>výtvarná výchova</t>
  </si>
  <si>
    <t>VYV</t>
  </si>
  <si>
    <t>Zdravie a pohyb</t>
  </si>
  <si>
    <t>Telesná výchova</t>
  </si>
  <si>
    <t>TEV</t>
  </si>
  <si>
    <t>spolu</t>
  </si>
  <si>
    <t>Celkom za triedu</t>
  </si>
  <si>
    <t>Vysvetlivky:</t>
  </si>
  <si>
    <t>P - povinné hodiny podľa ŠtVP</t>
  </si>
  <si>
    <t>V - voliteľné hodiny podľa ŠkVP</t>
  </si>
  <si>
    <r>
      <t xml:space="preserve">ð </t>
    </r>
    <r>
      <rPr>
        <sz val="8"/>
        <rFont val="Arial"/>
        <family val="2"/>
      </rPr>
      <t>prázdny riadok pre každú vzdelávaciu oblasť slúži na doplnenie prípadného nového predmetu školy</t>
    </r>
  </si>
  <si>
    <r>
      <t xml:space="preserve">platný od </t>
    </r>
    <r>
      <rPr>
        <b/>
        <i/>
        <sz val="11"/>
        <rFont val="Arial"/>
        <family val="2"/>
      </rPr>
      <t>1.9.2015</t>
    </r>
  </si>
  <si>
    <t>VI</t>
  </si>
  <si>
    <t>VII</t>
  </si>
  <si>
    <t>.........................  jazyk</t>
  </si>
  <si>
    <t>Príroda a spoločnosť</t>
  </si>
  <si>
    <t>Prírodoveda</t>
  </si>
  <si>
    <t>Vlastiveda</t>
  </si>
  <si>
    <t>Informatická výchova</t>
  </si>
  <si>
    <t>IFV</t>
  </si>
  <si>
    <t>Výtvarná výchova</t>
  </si>
  <si>
    <t>Školský učebný plán pre nižšie stredné vzdelanie ISCED 2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</si>
  <si>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</si>
  <si>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</si>
  <si>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</si>
  <si>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</si>
  <si>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</si>
  <si>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</si>
  <si>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</si>
  <si>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</si>
  <si>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</si>
  <si>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</si>
  <si>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</si>
  <si>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</si>
  <si>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 xml:space="preserve">Slovenský jazyk a lit. </t>
  </si>
  <si>
    <t>Anglický jazyk</t>
  </si>
  <si>
    <t>Človek a príroda</t>
  </si>
  <si>
    <t>Fyzika</t>
  </si>
  <si>
    <t>FYZ</t>
  </si>
  <si>
    <t>Chémia</t>
  </si>
  <si>
    <t>CHE</t>
  </si>
  <si>
    <t>Biológia</t>
  </si>
  <si>
    <t>BIO</t>
  </si>
  <si>
    <t>Dejepis</t>
  </si>
  <si>
    <t>DEJ</t>
  </si>
  <si>
    <t>Geografia</t>
  </si>
  <si>
    <t>GEG</t>
  </si>
  <si>
    <t>Občianska náuka</t>
  </si>
  <si>
    <t>OBN</t>
  </si>
  <si>
    <t>Etická/náb.výchova</t>
  </si>
  <si>
    <t>Technika</t>
  </si>
  <si>
    <t>THD</t>
  </si>
  <si>
    <t>Telesná  vých.</t>
  </si>
  <si>
    <t>Športová príprava</t>
  </si>
  <si>
    <t>SRL</t>
  </si>
  <si>
    <t>športové triedy + 15 hodín len na športovú prípravu do povinných</t>
  </si>
  <si>
    <t>....................... jazyk</t>
  </si>
  <si>
    <t>Svet práce</t>
  </si>
  <si>
    <t>SEE</t>
  </si>
  <si>
    <t>Telesná  a šport. vých.</t>
  </si>
  <si>
    <t>TEV/SRL</t>
  </si>
  <si>
    <t>Záklaná škola, Slovanská 1415/7, 017 07 Považská Bystrica</t>
  </si>
  <si>
    <t>Prehľad o odbornosti vyučovania na II. stupni ZŠ</t>
  </si>
  <si>
    <t>v školskom roku 2015 /2016         k 15.9.2015</t>
  </si>
  <si>
    <t>Predmet</t>
  </si>
  <si>
    <t>Z toho</t>
  </si>
  <si>
    <t>odborne</t>
  </si>
  <si>
    <t>neodborne</t>
  </si>
  <si>
    <t>Slovenský jazyk a literatúra</t>
  </si>
  <si>
    <t>Nemecký jazyk</t>
  </si>
  <si>
    <t>Francúzsky jazyk</t>
  </si>
  <si>
    <t>Ruský jazyk</t>
  </si>
  <si>
    <t>Etická výchova</t>
  </si>
  <si>
    <t>Náboženská výchova</t>
  </si>
  <si>
    <t>Výchova umením</t>
  </si>
  <si>
    <t>Telesná a športová výchova</t>
  </si>
  <si>
    <t>V Považskej Bystrici dňa:</t>
  </si>
  <si>
    <t>Prehľad o odbornosti vyučovania na I. stupni ZŠ</t>
  </si>
  <si>
    <t>Cudzí jazyk</t>
  </si>
  <si>
    <t>Prvouka</t>
  </si>
  <si>
    <t>Príloha č. 1</t>
  </si>
  <si>
    <t>Príloha č. 2</t>
  </si>
  <si>
    <t>Príloha č. 4A</t>
  </si>
  <si>
    <t>Príloha č. 4B</t>
  </si>
  <si>
    <t>Príloha č. 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</si>
</sst>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  <numFmt numFmtId="181" formatCode="0.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,000,000"/>
    <numFmt numFmtId="189" formatCode="000\ 00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</numFmts>
  <fonts count="7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b/>
      <i/>
      <sz val="9"/>
      <name val="Arial CE"/>
      <family val="0"/>
    </font>
    <font>
      <sz val="12"/>
      <color indexed="60"/>
      <name val="Arial CE"/>
      <family val="2"/>
    </font>
    <font>
      <i/>
      <sz val="12"/>
      <color indexed="60"/>
      <name val="Arial CE"/>
      <family val="2"/>
    </font>
    <font>
      <b/>
      <sz val="12"/>
      <color indexed="60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0"/>
    </font>
    <font>
      <b/>
      <sz val="10"/>
      <color indexed="18"/>
      <name val="Arial CE"/>
      <family val="0"/>
    </font>
    <font>
      <b/>
      <sz val="10"/>
      <color indexed="58"/>
      <name val="Arial CE"/>
      <family val="0"/>
    </font>
    <font>
      <b/>
      <sz val="10"/>
      <color indexed="16"/>
      <name val="Arial CE"/>
      <family val="0"/>
    </font>
    <font>
      <b/>
      <i/>
      <sz val="10"/>
      <color indexed="9"/>
      <name val="Arial CE"/>
      <family val="2"/>
    </font>
    <font>
      <i/>
      <sz val="10"/>
      <name val="Arial CE"/>
      <family val="2"/>
    </font>
    <font>
      <i/>
      <sz val="8"/>
      <color indexed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0"/>
    </font>
    <font>
      <i/>
      <sz val="12"/>
      <name val="Arial CE"/>
      <family val="0"/>
    </font>
    <font>
      <sz val="14"/>
      <name val="Arial CE"/>
      <family val="2"/>
    </font>
    <font>
      <sz val="6"/>
      <name val="Arial CE"/>
      <family val="0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9"/>
      <color rgb="FFFF0000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6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2" fontId="1" fillId="0" borderId="17" xfId="46" applyNumberFormat="1" applyFont="1" applyBorder="1" applyAlignment="1">
      <alignment horizontal="center" vertical="center"/>
    </xf>
    <xf numFmtId="3" fontId="1" fillId="0" borderId="17" xfId="46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19" xfId="46" applyNumberFormat="1" applyFont="1" applyBorder="1" applyAlignment="1">
      <alignment horizontal="center" vertical="center"/>
    </xf>
    <xf numFmtId="3" fontId="1" fillId="0" borderId="19" xfId="46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33" borderId="17" xfId="46" applyNumberFormat="1" applyFont="1" applyFill="1" applyBorder="1" applyAlignment="1">
      <alignment horizontal="center" vertical="center"/>
    </xf>
    <xf numFmtId="3" fontId="6" fillId="33" borderId="17" xfId="46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6" fillId="33" borderId="11" xfId="46" applyNumberFormat="1" applyFont="1" applyFill="1" applyBorder="1" applyAlignment="1">
      <alignment horizontal="center" vertical="center"/>
    </xf>
    <xf numFmtId="3" fontId="6" fillId="33" borderId="11" xfId="46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9" fillId="33" borderId="26" xfId="0" applyFont="1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33" xfId="0" applyFont="1" applyFill="1" applyBorder="1" applyAlignment="1">
      <alignment vertical="center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3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1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textRotation="90"/>
    </xf>
    <xf numFmtId="0" fontId="16" fillId="35" borderId="11" xfId="0" applyFont="1" applyFill="1" applyBorder="1" applyAlignment="1">
      <alignment textRotation="90" wrapText="1"/>
    </xf>
    <xf numFmtId="0" fontId="16" fillId="35" borderId="38" xfId="0" applyFont="1" applyFill="1" applyBorder="1" applyAlignment="1">
      <alignment textRotation="90" wrapText="1"/>
    </xf>
    <xf numFmtId="0" fontId="11" fillId="0" borderId="39" xfId="0" applyFont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wrapText="1"/>
    </xf>
    <xf numFmtId="0" fontId="23" fillId="36" borderId="27" xfId="0" applyFont="1" applyFill="1" applyBorder="1" applyAlignment="1">
      <alignment horizontal="center" wrapText="1"/>
    </xf>
    <xf numFmtId="0" fontId="23" fillId="36" borderId="26" xfId="0" applyFont="1" applyFill="1" applyBorder="1" applyAlignment="1">
      <alignment horizontal="center" wrapText="1"/>
    </xf>
    <xf numFmtId="0" fontId="23" fillId="36" borderId="2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0" xfId="0" applyAlignment="1">
      <alignment vertical="center" wrapText="1"/>
    </xf>
    <xf numFmtId="0" fontId="24" fillId="35" borderId="27" xfId="0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5" fillId="37" borderId="27" xfId="0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38" borderId="11" xfId="0" applyFont="1" applyFill="1" applyBorder="1" applyAlignment="1">
      <alignment horizontal="center" vertical="center"/>
    </xf>
    <xf numFmtId="0" fontId="16" fillId="39" borderId="46" xfId="0" applyFont="1" applyFill="1" applyBorder="1" applyAlignment="1">
      <alignment textRotation="90"/>
    </xf>
    <xf numFmtId="0" fontId="11" fillId="0" borderId="47" xfId="0" applyFont="1" applyFill="1" applyBorder="1" applyAlignment="1">
      <alignment/>
    </xf>
    <xf numFmtId="0" fontId="12" fillId="36" borderId="48" xfId="0" applyFont="1" applyFill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12" fillId="36" borderId="17" xfId="0" applyFont="1" applyFill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7" fillId="40" borderId="44" xfId="0" applyFont="1" applyFill="1" applyBorder="1" applyAlignment="1">
      <alignment/>
    </xf>
    <xf numFmtId="0" fontId="16" fillId="40" borderId="44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7" fillId="40" borderId="17" xfId="0" applyFont="1" applyFill="1" applyBorder="1" applyAlignment="1">
      <alignment horizontal="left"/>
    </xf>
    <xf numFmtId="0" fontId="16" fillId="4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42" borderId="17" xfId="0" applyFont="1" applyFill="1" applyBorder="1" applyAlignment="1">
      <alignment horizontal="left"/>
    </xf>
    <xf numFmtId="0" fontId="22" fillId="42" borderId="1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4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center" wrapText="1"/>
    </xf>
    <xf numFmtId="1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78" fillId="41" borderId="17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41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0" borderId="18" xfId="0" applyFont="1" applyFill="1" applyBorder="1" applyAlignment="1" applyProtection="1">
      <alignment/>
      <protection locked="0"/>
    </xf>
    <xf numFmtId="0" fontId="1" fillId="40" borderId="15" xfId="0" applyFont="1" applyFill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40" borderId="52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4" borderId="52" xfId="0" applyFont="1" applyFill="1" applyBorder="1" applyAlignment="1" applyProtection="1">
      <alignment/>
      <protection locked="0"/>
    </xf>
    <xf numFmtId="0" fontId="7" fillId="0" borderId="17" xfId="0" applyFont="1" applyBorder="1" applyAlignment="1">
      <alignment horizontal="center" wrapText="1"/>
    </xf>
    <xf numFmtId="0" fontId="1" fillId="40" borderId="17" xfId="0" applyFont="1" applyFill="1" applyBorder="1" applyAlignment="1" applyProtection="1">
      <alignment/>
      <protection locked="0"/>
    </xf>
    <xf numFmtId="0" fontId="1" fillId="40" borderId="35" xfId="0" applyFont="1" applyFill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1" fillId="34" borderId="17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0" fillId="40" borderId="0" xfId="0" applyFill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/>
      <protection locked="0"/>
    </xf>
    <xf numFmtId="0" fontId="1" fillId="40" borderId="38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" fillId="43" borderId="17" xfId="0" applyFon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1" fillId="35" borderId="0" xfId="45" applyFont="1" applyFill="1" applyAlignment="1" applyProtection="1">
      <alignment horizontal="right"/>
      <protection/>
    </xf>
    <xf numFmtId="0" fontId="31" fillId="0" borderId="0" xfId="45" applyFont="1" applyProtection="1">
      <alignment/>
      <protection/>
    </xf>
    <xf numFmtId="0" fontId="37" fillId="35" borderId="0" xfId="45" applyFont="1" applyFill="1" applyAlignment="1" applyProtection="1">
      <alignment horizontal="right"/>
      <protection locked="0"/>
    </xf>
    <xf numFmtId="14" fontId="36" fillId="0" borderId="0" xfId="45" applyNumberFormat="1" applyFont="1" applyAlignment="1" applyProtection="1">
      <alignment/>
      <protection locked="0"/>
    </xf>
    <xf numFmtId="0" fontId="37" fillId="0" borderId="0" xfId="45" applyFont="1" applyAlignment="1" applyProtection="1">
      <alignment/>
      <protection/>
    </xf>
    <xf numFmtId="0" fontId="31" fillId="0" borderId="0" xfId="45" applyFont="1" applyBorder="1" applyProtection="1">
      <alignment/>
      <protection/>
    </xf>
    <xf numFmtId="0" fontId="38" fillId="0" borderId="0" xfId="45" applyFont="1" applyFill="1" applyBorder="1" applyAlignment="1" applyProtection="1">
      <alignment horizontal="center" vertical="center" wrapText="1"/>
      <protection/>
    </xf>
    <xf numFmtId="0" fontId="38" fillId="0" borderId="0" xfId="45" applyFont="1" applyFill="1" applyBorder="1" applyAlignment="1" applyProtection="1">
      <alignment vertical="center" wrapText="1"/>
      <protection/>
    </xf>
    <xf numFmtId="0" fontId="38" fillId="33" borderId="53" xfId="45" applyFont="1" applyFill="1" applyBorder="1" applyAlignment="1" applyProtection="1">
      <alignment vertical="center" wrapText="1"/>
      <protection/>
    </xf>
    <xf numFmtId="0" fontId="38" fillId="33" borderId="54" xfId="45" applyFont="1" applyFill="1" applyBorder="1" applyAlignment="1" applyProtection="1">
      <alignment horizontal="center" vertical="center" wrapText="1"/>
      <protection/>
    </xf>
    <xf numFmtId="49" fontId="40" fillId="40" borderId="27" xfId="45" applyNumberFormat="1" applyFont="1" applyFill="1" applyBorder="1" applyAlignment="1" applyProtection="1">
      <alignment horizontal="center"/>
      <protection/>
    </xf>
    <xf numFmtId="49" fontId="40" fillId="40" borderId="28" xfId="45" applyNumberFormat="1" applyFont="1" applyFill="1" applyBorder="1" applyAlignment="1" applyProtection="1">
      <alignment horizontal="center"/>
      <protection/>
    </xf>
    <xf numFmtId="49" fontId="40" fillId="0" borderId="55" xfId="45" applyNumberFormat="1" applyFont="1" applyBorder="1" applyAlignment="1" applyProtection="1">
      <alignment horizontal="center"/>
      <protection/>
    </xf>
    <xf numFmtId="49" fontId="40" fillId="0" borderId="51" xfId="45" applyNumberFormat="1" applyFont="1" applyBorder="1" applyAlignment="1" applyProtection="1">
      <alignment horizontal="center"/>
      <protection/>
    </xf>
    <xf numFmtId="49" fontId="40" fillId="40" borderId="55" xfId="45" applyNumberFormat="1" applyFont="1" applyFill="1" applyBorder="1" applyAlignment="1" applyProtection="1">
      <alignment horizontal="center"/>
      <protection/>
    </xf>
    <xf numFmtId="49" fontId="40" fillId="40" borderId="51" xfId="45" applyNumberFormat="1" applyFont="1" applyFill="1" applyBorder="1" applyAlignment="1" applyProtection="1">
      <alignment horizontal="center"/>
      <protection/>
    </xf>
    <xf numFmtId="49" fontId="40" fillId="0" borderId="27" xfId="45" applyNumberFormat="1" applyFont="1" applyFill="1" applyBorder="1" applyAlignment="1" applyProtection="1">
      <alignment horizontal="center"/>
      <protection/>
    </xf>
    <xf numFmtId="49" fontId="40" fillId="0" borderId="28" xfId="45" applyNumberFormat="1" applyFont="1" applyFill="1" applyBorder="1" applyAlignment="1" applyProtection="1">
      <alignment horizontal="center"/>
      <protection/>
    </xf>
    <xf numFmtId="49" fontId="40" fillId="0" borderId="55" xfId="45" applyNumberFormat="1" applyFont="1" applyFill="1" applyBorder="1" applyAlignment="1" applyProtection="1">
      <alignment horizontal="center"/>
      <protection/>
    </xf>
    <xf numFmtId="49" fontId="40" fillId="0" borderId="51" xfId="45" applyNumberFormat="1" applyFont="1" applyFill="1" applyBorder="1" applyAlignment="1" applyProtection="1">
      <alignment horizontal="center"/>
      <protection/>
    </xf>
    <xf numFmtId="49" fontId="40" fillId="37" borderId="56" xfId="45" applyNumberFormat="1" applyFont="1" applyFill="1" applyBorder="1" applyAlignment="1" applyProtection="1">
      <alignment horizontal="center"/>
      <protection/>
    </xf>
    <xf numFmtId="49" fontId="40" fillId="37" borderId="57" xfId="45" applyNumberFormat="1" applyFont="1" applyFill="1" applyBorder="1" applyAlignment="1" applyProtection="1">
      <alignment horizontal="center"/>
      <protection/>
    </xf>
    <xf numFmtId="49" fontId="40" fillId="37" borderId="58" xfId="45" applyNumberFormat="1" applyFont="1" applyFill="1" applyBorder="1" applyAlignment="1" applyProtection="1">
      <alignment horizontal="center"/>
      <protection/>
    </xf>
    <xf numFmtId="49" fontId="40" fillId="37" borderId="53" xfId="45" applyNumberFormat="1" applyFont="1" applyFill="1" applyBorder="1" applyAlignment="1" applyProtection="1">
      <alignment horizontal="center"/>
      <protection/>
    </xf>
    <xf numFmtId="49" fontId="40" fillId="37" borderId="59" xfId="45" applyNumberFormat="1" applyFont="1" applyFill="1" applyBorder="1" applyAlignment="1" applyProtection="1">
      <alignment horizontal="center"/>
      <protection/>
    </xf>
    <xf numFmtId="49" fontId="40" fillId="37" borderId="60" xfId="45" applyNumberFormat="1" applyFont="1" applyFill="1" applyBorder="1" applyAlignment="1" applyProtection="1">
      <alignment horizontal="center"/>
      <protection/>
    </xf>
    <xf numFmtId="0" fontId="40" fillId="0" borderId="0" xfId="45" applyFont="1" applyProtection="1">
      <alignment/>
      <protection/>
    </xf>
    <xf numFmtId="0" fontId="31" fillId="0" borderId="52" xfId="45" applyFont="1" applyFill="1" applyBorder="1" applyAlignment="1" applyProtection="1">
      <alignment vertical="top" wrapText="1"/>
      <protection/>
    </xf>
    <xf numFmtId="0" fontId="31" fillId="0" borderId="61" xfId="45" applyFont="1" applyFill="1" applyBorder="1" applyAlignment="1" applyProtection="1">
      <alignment vertical="top" wrapText="1"/>
      <protection/>
    </xf>
    <xf numFmtId="0" fontId="31" fillId="0" borderId="41" xfId="45" applyFont="1" applyFill="1" applyBorder="1" applyAlignment="1" applyProtection="1">
      <alignment horizontal="center" vertical="top" wrapText="1"/>
      <protection locked="0"/>
    </xf>
    <xf numFmtId="0" fontId="31" fillId="0" borderId="42" xfId="45" applyFont="1" applyFill="1" applyBorder="1" applyAlignment="1" applyProtection="1">
      <alignment vertical="top" wrapText="1"/>
      <protection locked="0"/>
    </xf>
    <xf numFmtId="0" fontId="31" fillId="41" borderId="16" xfId="45" applyFont="1" applyFill="1" applyBorder="1" applyAlignment="1" applyProtection="1">
      <alignment vertical="top" wrapText="1"/>
      <protection locked="0"/>
    </xf>
    <xf numFmtId="0" fontId="31" fillId="41" borderId="15" xfId="45" applyFont="1" applyFill="1" applyBorder="1" applyAlignment="1" applyProtection="1">
      <alignment vertical="top" wrapText="1"/>
      <protection locked="0"/>
    </xf>
    <xf numFmtId="0" fontId="31" fillId="0" borderId="41" xfId="45" applyFont="1" applyFill="1" applyBorder="1" applyAlignment="1" applyProtection="1">
      <alignment vertical="top" wrapText="1"/>
      <protection locked="0"/>
    </xf>
    <xf numFmtId="0" fontId="31" fillId="0" borderId="16" xfId="45" applyFont="1" applyFill="1" applyBorder="1" applyAlignment="1" applyProtection="1">
      <alignment horizontal="center" vertical="top" wrapText="1"/>
      <protection locked="0"/>
    </xf>
    <xf numFmtId="0" fontId="31" fillId="0" borderId="15" xfId="45" applyFont="1" applyFill="1" applyBorder="1" applyAlignment="1" applyProtection="1">
      <alignment vertical="top" wrapText="1"/>
      <protection locked="0"/>
    </xf>
    <xf numFmtId="0" fontId="31" fillId="41" borderId="41" xfId="45" applyFont="1" applyFill="1" applyBorder="1" applyAlignment="1" applyProtection="1">
      <alignment vertical="top" wrapText="1"/>
      <protection locked="0"/>
    </xf>
    <xf numFmtId="0" fontId="31" fillId="41" borderId="42" xfId="45" applyFont="1" applyFill="1" applyBorder="1" applyAlignment="1" applyProtection="1">
      <alignment vertical="top" wrapText="1"/>
      <protection locked="0"/>
    </xf>
    <xf numFmtId="0" fontId="31" fillId="0" borderId="16" xfId="45" applyFont="1" applyFill="1" applyBorder="1" applyAlignment="1" applyProtection="1">
      <alignment vertical="top" wrapText="1"/>
      <protection locked="0"/>
    </xf>
    <xf numFmtId="0" fontId="31" fillId="41" borderId="16" xfId="45" applyFont="1" applyFill="1" applyBorder="1" applyAlignment="1" applyProtection="1">
      <alignment horizontal="center" vertical="top" wrapText="1"/>
      <protection locked="0"/>
    </xf>
    <xf numFmtId="0" fontId="31" fillId="40" borderId="16" xfId="45" applyFont="1" applyFill="1" applyBorder="1" applyAlignment="1" applyProtection="1">
      <alignment horizontal="right" vertical="top" wrapText="1"/>
      <protection/>
    </xf>
    <xf numFmtId="0" fontId="31" fillId="40" borderId="10" xfId="45" applyFont="1" applyFill="1" applyBorder="1" applyAlignment="1" applyProtection="1">
      <alignment horizontal="right" vertical="top" wrapText="1"/>
      <protection/>
    </xf>
    <xf numFmtId="0" fontId="31" fillId="34" borderId="41" xfId="45" applyFont="1" applyFill="1" applyBorder="1" applyAlignment="1" applyProtection="1">
      <alignment horizontal="right" vertical="top" wrapText="1"/>
      <protection/>
    </xf>
    <xf numFmtId="0" fontId="31" fillId="34" borderId="61" xfId="45" applyFont="1" applyFill="1" applyBorder="1" applyAlignment="1" applyProtection="1">
      <alignment horizontal="right" vertical="top" wrapText="1"/>
      <protection/>
    </xf>
    <xf numFmtId="0" fontId="31" fillId="40" borderId="41" xfId="45" applyFont="1" applyFill="1" applyBorder="1" applyAlignment="1" applyProtection="1">
      <alignment horizontal="right" vertical="top" wrapText="1"/>
      <protection/>
    </xf>
    <xf numFmtId="0" fontId="31" fillId="40" borderId="61" xfId="45" applyFont="1" applyFill="1" applyBorder="1" applyAlignment="1" applyProtection="1">
      <alignment horizontal="right" vertical="top" wrapText="1"/>
      <protection/>
    </xf>
    <xf numFmtId="0" fontId="31" fillId="0" borderId="17" xfId="45" applyFont="1" applyFill="1" applyBorder="1" applyAlignment="1" applyProtection="1">
      <alignment vertical="top" wrapText="1"/>
      <protection/>
    </xf>
    <xf numFmtId="0" fontId="31" fillId="0" borderId="62" xfId="45" applyFont="1" applyFill="1" applyBorder="1" applyAlignment="1" applyProtection="1">
      <alignment vertical="top" wrapText="1"/>
      <protection/>
    </xf>
    <xf numFmtId="0" fontId="31" fillId="0" borderId="17" xfId="45" applyFont="1" applyBorder="1" applyProtection="1">
      <alignment/>
      <protection locked="0"/>
    </xf>
    <xf numFmtId="0" fontId="31" fillId="0" borderId="0" xfId="45" applyFont="1" applyProtection="1">
      <alignment/>
      <protection locked="0"/>
    </xf>
    <xf numFmtId="0" fontId="30" fillId="0" borderId="24" xfId="45" applyFont="1" applyFill="1" applyBorder="1" applyAlignment="1" applyProtection="1">
      <alignment horizontal="center" wrapText="1"/>
      <protection locked="0"/>
    </xf>
    <xf numFmtId="0" fontId="30" fillId="0" borderId="25" xfId="45" applyFont="1" applyFill="1" applyBorder="1" applyAlignment="1" applyProtection="1">
      <alignment horizontal="right" wrapText="1"/>
      <protection locked="0"/>
    </xf>
    <xf numFmtId="0" fontId="30" fillId="41" borderId="36" xfId="45" applyFont="1" applyFill="1" applyBorder="1" applyAlignment="1" applyProtection="1">
      <alignment horizontal="right" wrapText="1"/>
      <protection locked="0"/>
    </xf>
    <xf numFmtId="0" fontId="30" fillId="41" borderId="35" xfId="45" applyFont="1" applyFill="1" applyBorder="1" applyAlignment="1" applyProtection="1">
      <alignment horizontal="right" wrapText="1"/>
      <protection locked="0"/>
    </xf>
    <xf numFmtId="0" fontId="30" fillId="0" borderId="24" xfId="45" applyFont="1" applyFill="1" applyBorder="1" applyAlignment="1" applyProtection="1">
      <alignment horizontal="right" wrapText="1"/>
      <protection locked="0"/>
    </xf>
    <xf numFmtId="0" fontId="30" fillId="0" borderId="36" xfId="45" applyFont="1" applyFill="1" applyBorder="1" applyAlignment="1" applyProtection="1">
      <alignment horizontal="center" wrapText="1"/>
      <protection locked="0"/>
    </xf>
    <xf numFmtId="0" fontId="30" fillId="0" borderId="35" xfId="45" applyFont="1" applyFill="1" applyBorder="1" applyAlignment="1" applyProtection="1">
      <alignment horizontal="right" wrapText="1"/>
      <protection locked="0"/>
    </xf>
    <xf numFmtId="0" fontId="30" fillId="41" borderId="24" xfId="45" applyFont="1" applyFill="1" applyBorder="1" applyAlignment="1" applyProtection="1">
      <alignment horizontal="right" wrapText="1"/>
      <protection locked="0"/>
    </xf>
    <xf numFmtId="0" fontId="30" fillId="41" borderId="25" xfId="45" applyFont="1" applyFill="1" applyBorder="1" applyAlignment="1" applyProtection="1">
      <alignment horizontal="right" wrapText="1"/>
      <protection locked="0"/>
    </xf>
    <xf numFmtId="0" fontId="30" fillId="0" borderId="36" xfId="45" applyFont="1" applyFill="1" applyBorder="1" applyAlignment="1" applyProtection="1">
      <alignment horizontal="right" wrapText="1"/>
      <protection locked="0"/>
    </xf>
    <xf numFmtId="0" fontId="30" fillId="41" borderId="36" xfId="45" applyFont="1" applyFill="1" applyBorder="1" applyAlignment="1" applyProtection="1">
      <alignment horizontal="center" wrapText="1"/>
      <protection locked="0"/>
    </xf>
    <xf numFmtId="0" fontId="31" fillId="34" borderId="17" xfId="45" applyFont="1" applyFill="1" applyBorder="1" applyAlignment="1" applyProtection="1">
      <alignment vertical="top" wrapText="1"/>
      <protection/>
    </xf>
    <xf numFmtId="0" fontId="31" fillId="34" borderId="62" xfId="45" applyFont="1" applyFill="1" applyBorder="1" applyAlignment="1" applyProtection="1">
      <alignment vertical="top" wrapText="1"/>
      <protection/>
    </xf>
    <xf numFmtId="0" fontId="31" fillId="0" borderId="24" xfId="45" applyFont="1" applyFill="1" applyBorder="1" applyAlignment="1" applyProtection="1">
      <alignment horizontal="center" vertical="top" wrapText="1"/>
      <protection locked="0"/>
    </xf>
    <xf numFmtId="0" fontId="31" fillId="0" borderId="25" xfId="45" applyFont="1" applyFill="1" applyBorder="1" applyAlignment="1" applyProtection="1">
      <alignment vertical="top" wrapText="1"/>
      <protection locked="0"/>
    </xf>
    <xf numFmtId="0" fontId="31" fillId="41" borderId="36" xfId="45" applyFont="1" applyFill="1" applyBorder="1" applyAlignment="1" applyProtection="1">
      <alignment vertical="top" wrapText="1"/>
      <protection locked="0"/>
    </xf>
    <xf numFmtId="0" fontId="31" fillId="41" borderId="35" xfId="45" applyFont="1" applyFill="1" applyBorder="1" applyAlignment="1" applyProtection="1">
      <alignment vertical="top" wrapText="1"/>
      <protection locked="0"/>
    </xf>
    <xf numFmtId="0" fontId="31" fillId="0" borderId="24" xfId="45" applyFont="1" applyFill="1" applyBorder="1" applyAlignment="1" applyProtection="1">
      <alignment vertical="top" wrapText="1"/>
      <protection locked="0"/>
    </xf>
    <xf numFmtId="0" fontId="31" fillId="0" borderId="36" xfId="45" applyFont="1" applyFill="1" applyBorder="1" applyAlignment="1" applyProtection="1">
      <alignment horizontal="center" vertical="top" wrapText="1"/>
      <protection locked="0"/>
    </xf>
    <xf numFmtId="0" fontId="31" fillId="0" borderId="35" xfId="45" applyFont="1" applyFill="1" applyBorder="1" applyAlignment="1" applyProtection="1">
      <alignment vertical="top" wrapText="1"/>
      <protection locked="0"/>
    </xf>
    <xf numFmtId="0" fontId="31" fillId="41" borderId="24" xfId="45" applyFont="1" applyFill="1" applyBorder="1" applyAlignment="1" applyProtection="1">
      <alignment vertical="top" wrapText="1"/>
      <protection locked="0"/>
    </xf>
    <xf numFmtId="0" fontId="31" fillId="41" borderId="25" xfId="45" applyFont="1" applyFill="1" applyBorder="1" applyAlignment="1" applyProtection="1">
      <alignment vertical="top" wrapText="1"/>
      <protection locked="0"/>
    </xf>
    <xf numFmtId="0" fontId="31" fillId="0" borderId="36" xfId="45" applyFont="1" applyFill="1" applyBorder="1" applyAlignment="1" applyProtection="1">
      <alignment vertical="top" wrapText="1"/>
      <protection locked="0"/>
    </xf>
    <xf numFmtId="0" fontId="31" fillId="41" borderId="36" xfId="45" applyFont="1" applyFill="1" applyBorder="1" applyAlignment="1" applyProtection="1">
      <alignment horizontal="center" vertical="top" wrapText="1"/>
      <protection locked="0"/>
    </xf>
    <xf numFmtId="0" fontId="31" fillId="34" borderId="17" xfId="45" applyFont="1" applyFill="1" applyBorder="1" applyProtection="1">
      <alignment/>
      <protection locked="0"/>
    </xf>
    <xf numFmtId="0" fontId="31" fillId="34" borderId="0" xfId="45" applyFont="1" applyFill="1" applyProtection="1">
      <alignment/>
      <protection locked="0"/>
    </xf>
    <xf numFmtId="0" fontId="31" fillId="0" borderId="17" xfId="45" applyFont="1" applyFill="1" applyBorder="1" applyAlignment="1" applyProtection="1">
      <alignment vertical="top" wrapText="1"/>
      <protection locked="0"/>
    </xf>
    <xf numFmtId="0" fontId="31" fillId="0" borderId="62" xfId="45" applyFont="1" applyFill="1" applyBorder="1" applyAlignment="1" applyProtection="1">
      <alignment vertical="top" wrapText="1"/>
      <protection locked="0"/>
    </xf>
    <xf numFmtId="0" fontId="31" fillId="0" borderId="25" xfId="45" applyFont="1" applyFill="1" applyBorder="1" applyAlignment="1" applyProtection="1">
      <alignment horizontal="center" vertical="top" wrapText="1"/>
      <protection locked="0"/>
    </xf>
    <xf numFmtId="0" fontId="31" fillId="41" borderId="35" xfId="45" applyFont="1" applyFill="1" applyBorder="1" applyAlignment="1" applyProtection="1">
      <alignment horizontal="center" vertical="top" wrapText="1"/>
      <protection locked="0"/>
    </xf>
    <xf numFmtId="0" fontId="31" fillId="0" borderId="35" xfId="45" applyFont="1" applyFill="1" applyBorder="1" applyAlignment="1" applyProtection="1">
      <alignment horizontal="center" vertical="top" wrapText="1"/>
      <protection locked="0"/>
    </xf>
    <xf numFmtId="0" fontId="31" fillId="41" borderId="24" xfId="45" applyFont="1" applyFill="1" applyBorder="1" applyAlignment="1" applyProtection="1">
      <alignment horizontal="center" vertical="top" wrapText="1"/>
      <protection locked="0"/>
    </xf>
    <xf numFmtId="0" fontId="31" fillId="41" borderId="25" xfId="45" applyFont="1" applyFill="1" applyBorder="1" applyAlignment="1" applyProtection="1">
      <alignment horizontal="center" vertical="top" wrapText="1"/>
      <protection locked="0"/>
    </xf>
    <xf numFmtId="0" fontId="31" fillId="34" borderId="17" xfId="45" applyFont="1" applyFill="1" applyBorder="1" applyAlignment="1" applyProtection="1">
      <alignment vertical="top" wrapText="1"/>
      <protection locked="0"/>
    </xf>
    <xf numFmtId="0" fontId="31" fillId="34" borderId="62" xfId="45" applyFont="1" applyFill="1" applyBorder="1" applyAlignment="1" applyProtection="1">
      <alignment vertical="top" wrapText="1"/>
      <protection locked="0"/>
    </xf>
    <xf numFmtId="0" fontId="40" fillId="0" borderId="62" xfId="45" applyFont="1" applyBorder="1" applyAlignment="1" applyProtection="1">
      <alignment vertical="top" wrapText="1"/>
      <protection/>
    </xf>
    <xf numFmtId="0" fontId="31" fillId="34" borderId="31" xfId="45" applyFont="1" applyFill="1" applyBorder="1" applyProtection="1">
      <alignment/>
      <protection locked="0"/>
    </xf>
    <xf numFmtId="0" fontId="31" fillId="34" borderId="63" xfId="45" applyFont="1" applyFill="1" applyBorder="1" applyProtection="1">
      <alignment/>
      <protection locked="0"/>
    </xf>
    <xf numFmtId="0" fontId="31" fillId="0" borderId="64" xfId="45" applyFont="1" applyBorder="1" applyAlignment="1" applyProtection="1">
      <alignment horizontal="center"/>
      <protection locked="0"/>
    </xf>
    <xf numFmtId="0" fontId="31" fillId="0" borderId="65" xfId="45" applyFont="1" applyBorder="1" applyProtection="1">
      <alignment/>
      <protection locked="0"/>
    </xf>
    <xf numFmtId="0" fontId="31" fillId="41" borderId="14" xfId="45" applyFont="1" applyFill="1" applyBorder="1" applyProtection="1">
      <alignment/>
      <protection locked="0"/>
    </xf>
    <xf numFmtId="0" fontId="31" fillId="41" borderId="38" xfId="45" applyFont="1" applyFill="1" applyBorder="1" applyProtection="1">
      <alignment/>
      <protection locked="0"/>
    </xf>
    <xf numFmtId="0" fontId="31" fillId="0" borderId="64" xfId="45" applyFont="1" applyBorder="1" applyProtection="1">
      <alignment/>
      <protection locked="0"/>
    </xf>
    <xf numFmtId="0" fontId="31" fillId="0" borderId="14" xfId="45" applyFont="1" applyFill="1" applyBorder="1" applyAlignment="1" applyProtection="1">
      <alignment horizontal="center"/>
      <protection locked="0"/>
    </xf>
    <xf numFmtId="0" fontId="31" fillId="0" borderId="38" xfId="45" applyFont="1" applyFill="1" applyBorder="1" applyProtection="1">
      <alignment/>
      <protection locked="0"/>
    </xf>
    <xf numFmtId="0" fontId="31" fillId="41" borderId="64" xfId="45" applyFont="1" applyFill="1" applyBorder="1" applyProtection="1">
      <alignment/>
      <protection locked="0"/>
    </xf>
    <xf numFmtId="0" fontId="31" fillId="41" borderId="65" xfId="45" applyFont="1" applyFill="1" applyBorder="1" applyProtection="1">
      <alignment/>
      <protection locked="0"/>
    </xf>
    <xf numFmtId="0" fontId="31" fillId="0" borderId="14" xfId="45" applyFont="1" applyFill="1" applyBorder="1" applyProtection="1">
      <alignment/>
      <protection locked="0"/>
    </xf>
    <xf numFmtId="0" fontId="31" fillId="0" borderId="64" xfId="45" applyFont="1" applyFill="1" applyBorder="1" applyProtection="1">
      <alignment/>
      <protection locked="0"/>
    </xf>
    <xf numFmtId="0" fontId="31" fillId="0" borderId="65" xfId="45" applyFont="1" applyFill="1" applyBorder="1" applyProtection="1">
      <alignment/>
      <protection locked="0"/>
    </xf>
    <xf numFmtId="0" fontId="31" fillId="40" borderId="43" xfId="45" applyFont="1" applyFill="1" applyBorder="1" applyAlignment="1" applyProtection="1">
      <alignment horizontal="right" vertical="top" wrapText="1"/>
      <protection/>
    </xf>
    <xf numFmtId="0" fontId="31" fillId="40" borderId="66" xfId="45" applyFont="1" applyFill="1" applyBorder="1" applyAlignment="1" applyProtection="1">
      <alignment horizontal="right" vertical="top" wrapText="1"/>
      <protection/>
    </xf>
    <xf numFmtId="0" fontId="31" fillId="0" borderId="21" xfId="45" applyFont="1" applyBorder="1" applyAlignment="1" applyProtection="1">
      <alignment horizontal="center"/>
      <protection/>
    </xf>
    <xf numFmtId="0" fontId="31" fillId="0" borderId="22" xfId="45" applyFont="1" applyBorder="1" applyAlignment="1" applyProtection="1">
      <alignment horizontal="center"/>
      <protection/>
    </xf>
    <xf numFmtId="0" fontId="31" fillId="41" borderId="50" xfId="45" applyFont="1" applyFill="1" applyBorder="1" applyAlignment="1" applyProtection="1">
      <alignment horizontal="center"/>
      <protection/>
    </xf>
    <xf numFmtId="0" fontId="31" fillId="41" borderId="39" xfId="45" applyFont="1" applyFill="1" applyBorder="1" applyAlignment="1" applyProtection="1">
      <alignment horizontal="center"/>
      <protection/>
    </xf>
    <xf numFmtId="0" fontId="31" fillId="0" borderId="50" xfId="45" applyFont="1" applyFill="1" applyBorder="1" applyAlignment="1" applyProtection="1">
      <alignment horizontal="center"/>
      <protection/>
    </xf>
    <xf numFmtId="0" fontId="31" fillId="0" borderId="39" xfId="45" applyFont="1" applyFill="1" applyBorder="1" applyAlignment="1" applyProtection="1">
      <alignment horizontal="center"/>
      <protection/>
    </xf>
    <xf numFmtId="0" fontId="31" fillId="41" borderId="21" xfId="45" applyFont="1" applyFill="1" applyBorder="1" applyAlignment="1" applyProtection="1">
      <alignment horizontal="center"/>
      <protection/>
    </xf>
    <xf numFmtId="0" fontId="31" fillId="41" borderId="22" xfId="45" applyFont="1" applyFill="1" applyBorder="1" applyAlignment="1" applyProtection="1">
      <alignment horizontal="center"/>
      <protection/>
    </xf>
    <xf numFmtId="0" fontId="31" fillId="0" borderId="21" xfId="45" applyFont="1" applyFill="1" applyBorder="1" applyAlignment="1" applyProtection="1">
      <alignment horizontal="center"/>
      <protection/>
    </xf>
    <xf numFmtId="0" fontId="31" fillId="0" borderId="22" xfId="45" applyFont="1" applyFill="1" applyBorder="1" applyAlignment="1" applyProtection="1">
      <alignment horizontal="center"/>
      <protection/>
    </xf>
    <xf numFmtId="0" fontId="31" fillId="40" borderId="50" xfId="45" applyFont="1" applyFill="1" applyBorder="1" applyAlignment="1" applyProtection="1">
      <alignment horizontal="right"/>
      <protection/>
    </xf>
    <xf numFmtId="0" fontId="31" fillId="40" borderId="39" xfId="45" applyFont="1" applyFill="1" applyBorder="1" applyAlignment="1" applyProtection="1">
      <alignment horizontal="right"/>
      <protection/>
    </xf>
    <xf numFmtId="0" fontId="31" fillId="34" borderId="21" xfId="45" applyFont="1" applyFill="1" applyBorder="1" applyAlignment="1" applyProtection="1">
      <alignment horizontal="right"/>
      <protection/>
    </xf>
    <xf numFmtId="0" fontId="31" fillId="34" borderId="22" xfId="45" applyFont="1" applyFill="1" applyBorder="1" applyAlignment="1" applyProtection="1">
      <alignment horizontal="right"/>
      <protection/>
    </xf>
    <xf numFmtId="0" fontId="31" fillId="36" borderId="50" xfId="45" applyFont="1" applyFill="1" applyBorder="1" applyAlignment="1" applyProtection="1">
      <alignment horizontal="right"/>
      <protection/>
    </xf>
    <xf numFmtId="0" fontId="31" fillId="36" borderId="22" xfId="45" applyFont="1" applyFill="1" applyBorder="1" applyAlignment="1" applyProtection="1">
      <alignment horizontal="right"/>
      <protection/>
    </xf>
    <xf numFmtId="0" fontId="30" fillId="0" borderId="0" xfId="45" applyFont="1" applyProtection="1">
      <alignment/>
      <protection/>
    </xf>
    <xf numFmtId="0" fontId="39" fillId="0" borderId="0" xfId="45" applyFont="1" applyProtection="1">
      <alignment/>
      <protection/>
    </xf>
    <xf numFmtId="0" fontId="41" fillId="0" borderId="0" xfId="45" applyFont="1" applyProtection="1">
      <alignment/>
      <protection/>
    </xf>
    <xf numFmtId="0" fontId="31" fillId="0" borderId="0" xfId="45" applyFont="1" applyAlignment="1" applyProtection="1">
      <alignment horizontal="center"/>
      <protection locked="0"/>
    </xf>
    <xf numFmtId="0" fontId="31" fillId="0" borderId="0" xfId="45" applyFont="1" applyBorder="1" applyProtection="1">
      <alignment/>
      <protection locked="0"/>
    </xf>
    <xf numFmtId="0" fontId="38" fillId="0" borderId="0" xfId="45" applyFont="1" applyFill="1" applyBorder="1" applyAlignment="1" applyProtection="1">
      <alignment horizontal="center" vertical="center" wrapText="1"/>
      <protection locked="0"/>
    </xf>
    <xf numFmtId="0" fontId="38" fillId="0" borderId="0" xfId="45" applyFont="1" applyFill="1" applyBorder="1" applyAlignment="1" applyProtection="1">
      <alignment vertical="center" wrapText="1"/>
      <protection locked="0"/>
    </xf>
    <xf numFmtId="0" fontId="38" fillId="33" borderId="53" xfId="45" applyFont="1" applyFill="1" applyBorder="1" applyAlignment="1" applyProtection="1">
      <alignment vertical="center" wrapText="1"/>
      <protection locked="0"/>
    </xf>
    <xf numFmtId="0" fontId="38" fillId="33" borderId="54" xfId="45" applyFont="1" applyFill="1" applyBorder="1" applyAlignment="1" applyProtection="1">
      <alignment horizontal="center" vertical="center" wrapText="1"/>
      <protection locked="0"/>
    </xf>
    <xf numFmtId="49" fontId="40" fillId="40" borderId="27" xfId="45" applyNumberFormat="1" applyFont="1" applyFill="1" applyBorder="1" applyAlignment="1" applyProtection="1">
      <alignment horizontal="center"/>
      <protection locked="0"/>
    </xf>
    <xf numFmtId="49" fontId="40" fillId="40" borderId="28" xfId="45" applyNumberFormat="1" applyFont="1" applyFill="1" applyBorder="1" applyAlignment="1" applyProtection="1">
      <alignment horizontal="center"/>
      <protection locked="0"/>
    </xf>
    <xf numFmtId="49" fontId="40" fillId="0" borderId="55" xfId="45" applyNumberFormat="1" applyFont="1" applyBorder="1" applyAlignment="1" applyProtection="1">
      <alignment horizontal="center"/>
      <protection locked="0"/>
    </xf>
    <xf numFmtId="49" fontId="40" fillId="0" borderId="51" xfId="45" applyNumberFormat="1" applyFont="1" applyBorder="1" applyAlignment="1" applyProtection="1">
      <alignment horizontal="center"/>
      <protection locked="0"/>
    </xf>
    <xf numFmtId="49" fontId="40" fillId="0" borderId="28" xfId="45" applyNumberFormat="1" applyFont="1" applyBorder="1" applyAlignment="1" applyProtection="1">
      <alignment horizontal="center"/>
      <protection locked="0"/>
    </xf>
    <xf numFmtId="49" fontId="40" fillId="37" borderId="56" xfId="45" applyNumberFormat="1" applyFont="1" applyFill="1" applyBorder="1" applyAlignment="1" applyProtection="1">
      <alignment horizontal="center"/>
      <protection locked="0"/>
    </xf>
    <xf numFmtId="49" fontId="40" fillId="37" borderId="57" xfId="45" applyNumberFormat="1" applyFont="1" applyFill="1" applyBorder="1" applyAlignment="1" applyProtection="1">
      <alignment horizontal="center"/>
      <protection locked="0"/>
    </xf>
    <xf numFmtId="49" fontId="40" fillId="37" borderId="58" xfId="45" applyNumberFormat="1" applyFont="1" applyFill="1" applyBorder="1" applyAlignment="1" applyProtection="1">
      <alignment horizontal="center"/>
      <protection locked="0"/>
    </xf>
    <xf numFmtId="49" fontId="40" fillId="37" borderId="53" xfId="45" applyNumberFormat="1" applyFont="1" applyFill="1" applyBorder="1" applyAlignment="1" applyProtection="1">
      <alignment horizontal="center"/>
      <protection locked="0"/>
    </xf>
    <xf numFmtId="0" fontId="40" fillId="0" borderId="0" xfId="45" applyFont="1" applyProtection="1">
      <alignment/>
      <protection locked="0"/>
    </xf>
    <xf numFmtId="0" fontId="31" fillId="0" borderId="52" xfId="45" applyFont="1" applyFill="1" applyBorder="1" applyAlignment="1" applyProtection="1">
      <alignment vertical="top" wrapText="1"/>
      <protection locked="0"/>
    </xf>
    <xf numFmtId="0" fontId="31" fillId="0" borderId="61" xfId="45" applyFont="1" applyFill="1" applyBorder="1" applyAlignment="1" applyProtection="1">
      <alignment vertical="top" wrapText="1"/>
      <protection locked="0"/>
    </xf>
    <xf numFmtId="0" fontId="31" fillId="0" borderId="41" xfId="0" applyFont="1" applyFill="1" applyBorder="1" applyAlignment="1" applyProtection="1">
      <alignment vertical="top" wrapText="1"/>
      <protection locked="0"/>
    </xf>
    <xf numFmtId="0" fontId="31" fillId="0" borderId="42" xfId="0" applyFont="1" applyFill="1" applyBorder="1" applyAlignment="1" applyProtection="1">
      <alignment vertical="top" wrapText="1"/>
      <protection locked="0"/>
    </xf>
    <xf numFmtId="0" fontId="31" fillId="41" borderId="16" xfId="0" applyFont="1" applyFill="1" applyBorder="1" applyAlignment="1" applyProtection="1">
      <alignment vertical="top" wrapText="1"/>
      <protection locked="0"/>
    </xf>
    <xf numFmtId="0" fontId="31" fillId="41" borderId="15" xfId="0" applyFont="1" applyFill="1" applyBorder="1" applyAlignment="1" applyProtection="1">
      <alignment vertical="top" wrapText="1"/>
      <protection locked="0"/>
    </xf>
    <xf numFmtId="0" fontId="31" fillId="40" borderId="16" xfId="45" applyFont="1" applyFill="1" applyBorder="1" applyAlignment="1" applyProtection="1">
      <alignment horizontal="right" vertical="top" wrapText="1"/>
      <protection locked="0"/>
    </xf>
    <xf numFmtId="0" fontId="31" fillId="40" borderId="10" xfId="45" applyFont="1" applyFill="1" applyBorder="1" applyAlignment="1" applyProtection="1">
      <alignment horizontal="right" vertical="top" wrapText="1"/>
      <protection locked="0"/>
    </xf>
    <xf numFmtId="0" fontId="31" fillId="34" borderId="41" xfId="45" applyFont="1" applyFill="1" applyBorder="1" applyAlignment="1" applyProtection="1">
      <alignment horizontal="right" vertical="top" wrapText="1"/>
      <protection locked="0"/>
    </xf>
    <xf numFmtId="0" fontId="31" fillId="34" borderId="61" xfId="45" applyFont="1" applyFill="1" applyBorder="1" applyAlignment="1" applyProtection="1">
      <alignment horizontal="right" vertical="top" wrapText="1"/>
      <protection locked="0"/>
    </xf>
    <xf numFmtId="0" fontId="31" fillId="36" borderId="16" xfId="45" applyFont="1" applyFill="1" applyBorder="1" applyAlignment="1" applyProtection="1">
      <alignment horizontal="right" vertical="top" wrapText="1"/>
      <protection locked="0"/>
    </xf>
    <xf numFmtId="0" fontId="31" fillId="0" borderId="62" xfId="45" applyFont="1" applyFill="1" applyBorder="1" applyAlignment="1">
      <alignment vertical="top" wrapText="1"/>
      <protection/>
    </xf>
    <xf numFmtId="0" fontId="30" fillId="0" borderId="24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30" fillId="41" borderId="36" xfId="0" applyFont="1" applyFill="1" applyBorder="1" applyAlignment="1" applyProtection="1">
      <alignment wrapText="1"/>
      <protection locked="0"/>
    </xf>
    <xf numFmtId="0" fontId="30" fillId="41" borderId="35" xfId="0" applyFont="1" applyFill="1" applyBorder="1" applyAlignment="1" applyProtection="1">
      <alignment wrapText="1"/>
      <protection locked="0"/>
    </xf>
    <xf numFmtId="0" fontId="30" fillId="0" borderId="24" xfId="45" applyFont="1" applyFill="1" applyBorder="1" applyAlignment="1" applyProtection="1">
      <alignment wrapText="1"/>
      <protection locked="0"/>
    </xf>
    <xf numFmtId="0" fontId="30" fillId="0" borderId="25" xfId="45" applyFont="1" applyFill="1" applyBorder="1" applyAlignment="1" applyProtection="1">
      <alignment wrapText="1"/>
      <protection locked="0"/>
    </xf>
    <xf numFmtId="0" fontId="31" fillId="41" borderId="35" xfId="0" applyFont="1" applyFill="1" applyBorder="1" applyAlignment="1" applyProtection="1">
      <alignment wrapText="1"/>
      <protection locked="0"/>
    </xf>
    <xf numFmtId="0" fontId="31" fillId="0" borderId="25" xfId="45" applyFont="1" applyFill="1" applyBorder="1" applyAlignment="1" applyProtection="1">
      <alignment wrapText="1"/>
      <protection locked="0"/>
    </xf>
    <xf numFmtId="0" fontId="31" fillId="0" borderId="24" xfId="0" applyFont="1" applyFill="1" applyBorder="1" applyAlignment="1" applyProtection="1">
      <alignment wrapText="1"/>
      <protection locked="0"/>
    </xf>
    <xf numFmtId="0" fontId="31" fillId="0" borderId="25" xfId="0" applyFont="1" applyFill="1" applyBorder="1" applyAlignment="1" applyProtection="1">
      <alignment wrapText="1"/>
      <protection locked="0"/>
    </xf>
    <xf numFmtId="0" fontId="31" fillId="41" borderId="36" xfId="45" applyFont="1" applyFill="1" applyBorder="1" applyAlignment="1" applyProtection="1">
      <alignment wrapText="1"/>
      <protection locked="0"/>
    </xf>
    <xf numFmtId="0" fontId="31" fillId="41" borderId="35" xfId="45" applyFont="1" applyFill="1" applyBorder="1" applyAlignment="1" applyProtection="1">
      <alignment wrapText="1"/>
      <protection locked="0"/>
    </xf>
    <xf numFmtId="0" fontId="40" fillId="0" borderId="62" xfId="45" applyFont="1" applyFill="1" applyBorder="1" applyAlignment="1">
      <alignment vertical="top" wrapText="1"/>
      <protection/>
    </xf>
    <xf numFmtId="0" fontId="31" fillId="0" borderId="67" xfId="45" applyFont="1" applyFill="1" applyBorder="1" applyAlignment="1">
      <alignment vertical="top" wrapText="1"/>
      <protection/>
    </xf>
    <xf numFmtId="0" fontId="30" fillId="41" borderId="36" xfId="45" applyFont="1" applyFill="1" applyBorder="1" applyAlignment="1" applyProtection="1">
      <alignment wrapText="1"/>
      <protection locked="0"/>
    </xf>
    <xf numFmtId="0" fontId="30" fillId="41" borderId="35" xfId="45" applyFont="1" applyFill="1" applyBorder="1" applyAlignment="1" applyProtection="1">
      <alignment wrapText="1"/>
      <protection locked="0"/>
    </xf>
    <xf numFmtId="0" fontId="31" fillId="0" borderId="24" xfId="0" applyFont="1" applyFill="1" applyBorder="1" applyAlignment="1" applyProtection="1">
      <alignment vertical="top" wrapText="1"/>
      <protection locked="0"/>
    </xf>
    <xf numFmtId="0" fontId="31" fillId="0" borderId="25" xfId="0" applyFont="1" applyFill="1" applyBorder="1" applyAlignment="1" applyProtection="1">
      <alignment vertical="top" wrapText="1"/>
      <protection locked="0"/>
    </xf>
    <xf numFmtId="0" fontId="31" fillId="41" borderId="36" xfId="0" applyFont="1" applyFill="1" applyBorder="1" applyAlignment="1" applyProtection="1">
      <alignment vertical="top" wrapText="1"/>
      <protection locked="0"/>
    </xf>
    <xf numFmtId="0" fontId="31" fillId="41" borderId="35" xfId="0" applyFont="1" applyFill="1" applyBorder="1" applyAlignment="1" applyProtection="1">
      <alignment vertical="top" wrapText="1"/>
      <protection locked="0"/>
    </xf>
    <xf numFmtId="0" fontId="40" fillId="0" borderId="62" xfId="45" applyFont="1" applyBorder="1" applyAlignment="1">
      <alignment vertical="top" wrapText="1"/>
      <protection/>
    </xf>
    <xf numFmtId="0" fontId="31" fillId="0" borderId="24" xfId="45" applyFont="1" applyFill="1" applyBorder="1" applyAlignment="1" applyProtection="1">
      <alignment horizontal="right" vertical="top" wrapText="1"/>
      <protection locked="0"/>
    </xf>
    <xf numFmtId="0" fontId="31" fillId="0" borderId="31" xfId="45" applyFont="1" applyBorder="1" applyProtection="1">
      <alignment/>
      <protection locked="0"/>
    </xf>
    <xf numFmtId="0" fontId="31" fillId="0" borderId="63" xfId="45" applyFont="1" applyBorder="1" applyProtection="1">
      <alignment/>
      <protection locked="0"/>
    </xf>
    <xf numFmtId="0" fontId="31" fillId="0" borderId="64" xfId="45" applyFont="1" applyBorder="1" applyAlignment="1" applyProtection="1">
      <alignment/>
      <protection locked="0"/>
    </xf>
    <xf numFmtId="0" fontId="31" fillId="0" borderId="65" xfId="45" applyFont="1" applyBorder="1" applyAlignment="1" applyProtection="1">
      <alignment/>
      <protection locked="0"/>
    </xf>
    <xf numFmtId="0" fontId="31" fillId="41" borderId="14" xfId="45" applyFont="1" applyFill="1" applyBorder="1" applyAlignment="1" applyProtection="1">
      <alignment/>
      <protection locked="0"/>
    </xf>
    <xf numFmtId="0" fontId="31" fillId="41" borderId="38" xfId="45" applyFont="1" applyFill="1" applyBorder="1" applyAlignment="1" applyProtection="1">
      <alignment/>
      <protection locked="0"/>
    </xf>
    <xf numFmtId="0" fontId="30" fillId="0" borderId="0" xfId="45" applyFont="1" applyProtection="1">
      <alignment/>
      <protection locked="0"/>
    </xf>
    <xf numFmtId="0" fontId="39" fillId="0" borderId="0" xfId="45" applyFont="1">
      <alignment/>
      <protection/>
    </xf>
    <xf numFmtId="0" fontId="31" fillId="0" borderId="0" xfId="45" applyFont="1">
      <alignment/>
      <protection/>
    </xf>
    <xf numFmtId="0" fontId="41" fillId="0" borderId="0" xfId="45" applyFont="1" applyProtection="1">
      <alignment/>
      <protection locked="0"/>
    </xf>
    <xf numFmtId="0" fontId="30" fillId="0" borderId="0" xfId="45" applyFont="1">
      <alignment/>
      <protection/>
    </xf>
    <xf numFmtId="14" fontId="37" fillId="0" borderId="0" xfId="45" applyNumberFormat="1" applyFont="1" applyAlignment="1" applyProtection="1">
      <alignment/>
      <protection locked="0"/>
    </xf>
    <xf numFmtId="0" fontId="37" fillId="0" borderId="0" xfId="45" applyFont="1" applyAlignment="1" applyProtection="1">
      <alignment/>
      <protection locked="0"/>
    </xf>
    <xf numFmtId="0" fontId="30" fillId="33" borderId="68" xfId="45" applyFont="1" applyFill="1" applyBorder="1" applyAlignment="1" applyProtection="1">
      <alignment wrapText="1"/>
      <protection/>
    </xf>
    <xf numFmtId="0" fontId="30" fillId="33" borderId="0" xfId="45" applyFont="1" applyFill="1" applyBorder="1" applyAlignment="1" applyProtection="1">
      <alignment wrapText="1"/>
      <protection/>
    </xf>
    <xf numFmtId="49" fontId="40" fillId="0" borderId="27" xfId="45" applyNumberFormat="1" applyFont="1" applyBorder="1" applyAlignment="1" applyProtection="1">
      <alignment horizontal="center"/>
      <protection/>
    </xf>
    <xf numFmtId="49" fontId="40" fillId="0" borderId="28" xfId="45" applyNumberFormat="1" applyFont="1" applyBorder="1" applyAlignment="1" applyProtection="1">
      <alignment horizontal="center"/>
      <protection/>
    </xf>
    <xf numFmtId="0" fontId="31" fillId="0" borderId="23" xfId="45" applyFont="1" applyBorder="1" applyAlignment="1" applyProtection="1">
      <alignment vertical="top" wrapText="1"/>
      <protection locked="0"/>
    </xf>
    <xf numFmtId="0" fontId="31" fillId="0" borderId="69" xfId="45" applyFont="1" applyBorder="1" applyAlignment="1" applyProtection="1">
      <alignment vertical="top" wrapText="1"/>
      <protection locked="0"/>
    </xf>
    <xf numFmtId="0" fontId="31" fillId="0" borderId="16" xfId="45" applyFont="1" applyBorder="1" applyProtection="1">
      <alignment/>
      <protection locked="0"/>
    </xf>
    <xf numFmtId="0" fontId="31" fillId="0" borderId="42" xfId="45" applyFont="1" applyBorder="1" applyProtection="1">
      <alignment/>
      <protection locked="0"/>
    </xf>
    <xf numFmtId="0" fontId="31" fillId="41" borderId="41" xfId="45" applyFont="1" applyFill="1" applyBorder="1" applyProtection="1">
      <alignment/>
      <protection locked="0"/>
    </xf>
    <xf numFmtId="0" fontId="31" fillId="41" borderId="42" xfId="45" applyFont="1" applyFill="1" applyBorder="1" applyProtection="1">
      <alignment/>
      <protection locked="0"/>
    </xf>
    <xf numFmtId="0" fontId="31" fillId="41" borderId="16" xfId="45" applyFont="1" applyFill="1" applyBorder="1" applyProtection="1">
      <alignment/>
      <protection locked="0"/>
    </xf>
    <xf numFmtId="0" fontId="31" fillId="41" borderId="15" xfId="45" applyFont="1" applyFill="1" applyBorder="1" applyProtection="1">
      <alignment/>
      <protection locked="0"/>
    </xf>
    <xf numFmtId="0" fontId="31" fillId="0" borderId="41" xfId="45" applyFont="1" applyBorder="1" applyProtection="1">
      <alignment/>
      <protection locked="0"/>
    </xf>
    <xf numFmtId="0" fontId="42" fillId="40" borderId="16" xfId="45" applyFont="1" applyFill="1" applyBorder="1" applyAlignment="1" applyProtection="1">
      <alignment horizontal="right" vertical="top" wrapText="1"/>
      <protection/>
    </xf>
    <xf numFmtId="0" fontId="42" fillId="40" borderId="10" xfId="45" applyFont="1" applyFill="1" applyBorder="1" applyAlignment="1" applyProtection="1">
      <alignment horizontal="right" vertical="top" wrapText="1"/>
      <protection/>
    </xf>
    <xf numFmtId="0" fontId="42" fillId="34" borderId="41" xfId="45" applyFont="1" applyFill="1" applyBorder="1" applyAlignment="1" applyProtection="1">
      <alignment horizontal="right" vertical="top" wrapText="1"/>
      <protection/>
    </xf>
    <xf numFmtId="0" fontId="42" fillId="34" borderId="61" xfId="45" applyFont="1" applyFill="1" applyBorder="1" applyAlignment="1" applyProtection="1">
      <alignment horizontal="right" vertical="top" wrapText="1"/>
      <protection/>
    </xf>
    <xf numFmtId="0" fontId="42" fillId="36" borderId="41" xfId="45" applyFont="1" applyFill="1" applyBorder="1" applyAlignment="1" applyProtection="1">
      <alignment horizontal="right" vertical="top" wrapText="1"/>
      <protection/>
    </xf>
    <xf numFmtId="0" fontId="42" fillId="36" borderId="61" xfId="45" applyFont="1" applyFill="1" applyBorder="1" applyAlignment="1" applyProtection="1">
      <alignment horizontal="right" vertical="top" wrapText="1"/>
      <protection/>
    </xf>
    <xf numFmtId="0" fontId="31" fillId="0" borderId="36" xfId="45" applyFont="1" applyBorder="1" applyProtection="1">
      <alignment/>
      <protection locked="0"/>
    </xf>
    <xf numFmtId="0" fontId="31" fillId="0" borderId="25" xfId="45" applyFont="1" applyBorder="1" applyProtection="1">
      <alignment/>
      <protection locked="0"/>
    </xf>
    <xf numFmtId="0" fontId="31" fillId="41" borderId="24" xfId="45" applyFont="1" applyFill="1" applyBorder="1" applyProtection="1">
      <alignment/>
      <protection locked="0"/>
    </xf>
    <xf numFmtId="0" fontId="31" fillId="41" borderId="25" xfId="45" applyFont="1" applyFill="1" applyBorder="1" applyProtection="1">
      <alignment/>
      <protection locked="0"/>
    </xf>
    <xf numFmtId="0" fontId="31" fillId="41" borderId="36" xfId="45" applyFont="1" applyFill="1" applyBorder="1" applyProtection="1">
      <alignment/>
      <protection locked="0"/>
    </xf>
    <xf numFmtId="0" fontId="31" fillId="41" borderId="35" xfId="45" applyFont="1" applyFill="1" applyBorder="1" applyProtection="1">
      <alignment/>
      <protection locked="0"/>
    </xf>
    <xf numFmtId="0" fontId="31" fillId="0" borderId="24" xfId="45" applyFont="1" applyBorder="1" applyProtection="1">
      <alignment/>
      <protection locked="0"/>
    </xf>
    <xf numFmtId="0" fontId="42" fillId="40" borderId="36" xfId="45" applyFont="1" applyFill="1" applyBorder="1" applyAlignment="1" applyProtection="1">
      <alignment horizontal="right" wrapText="1"/>
      <protection/>
    </xf>
    <xf numFmtId="0" fontId="42" fillId="40" borderId="25" xfId="45" applyFont="1" applyFill="1" applyBorder="1" applyAlignment="1" applyProtection="1">
      <alignment horizontal="right" wrapText="1"/>
      <protection/>
    </xf>
    <xf numFmtId="0" fontId="40" fillId="0" borderId="62" xfId="45" applyFont="1" applyFill="1" applyBorder="1" applyAlignment="1" applyProtection="1">
      <alignment vertical="top" wrapText="1"/>
      <protection locked="0"/>
    </xf>
    <xf numFmtId="0" fontId="30" fillId="0" borderId="64" xfId="45" applyFont="1" applyBorder="1" applyAlignment="1" applyProtection="1">
      <alignment horizontal="left" vertical="center" wrapText="1"/>
      <protection locked="0"/>
    </xf>
    <xf numFmtId="0" fontId="42" fillId="40" borderId="36" xfId="45" applyFont="1" applyFill="1" applyBorder="1" applyAlignment="1" applyProtection="1">
      <alignment horizontal="right" vertical="top" wrapText="1"/>
      <protection/>
    </xf>
    <xf numFmtId="0" fontId="42" fillId="40" borderId="25" xfId="45" applyFont="1" applyFill="1" applyBorder="1" applyAlignment="1" applyProtection="1">
      <alignment horizontal="right" vertical="top" wrapText="1"/>
      <protection/>
    </xf>
    <xf numFmtId="0" fontId="31" fillId="0" borderId="70" xfId="45" applyFont="1" applyBorder="1" applyProtection="1">
      <alignment/>
      <protection locked="0"/>
    </xf>
    <xf numFmtId="0" fontId="31" fillId="0" borderId="67" xfId="45" applyFont="1" applyBorder="1" applyProtection="1">
      <alignment/>
      <protection locked="0"/>
    </xf>
    <xf numFmtId="0" fontId="30" fillId="0" borderId="24" xfId="45" applyFont="1" applyBorder="1" applyAlignment="1" applyProtection="1">
      <alignment horizontal="left" vertical="center" wrapText="1"/>
      <protection locked="0"/>
    </xf>
    <xf numFmtId="0" fontId="31" fillId="0" borderId="17" xfId="45" applyFont="1" applyBorder="1" applyAlignment="1" applyProtection="1">
      <alignment vertical="top" wrapText="1"/>
      <protection locked="0"/>
    </xf>
    <xf numFmtId="0" fontId="40" fillId="0" borderId="62" xfId="45" applyFont="1" applyBorder="1" applyAlignment="1" applyProtection="1">
      <alignment vertical="top" wrapText="1"/>
      <protection locked="0"/>
    </xf>
    <xf numFmtId="0" fontId="42" fillId="40" borderId="14" xfId="45" applyFont="1" applyFill="1" applyBorder="1" applyAlignment="1" applyProtection="1">
      <alignment horizontal="right"/>
      <protection/>
    </xf>
    <xf numFmtId="0" fontId="42" fillId="40" borderId="65" xfId="45" applyFont="1" applyFill="1" applyBorder="1" applyAlignment="1" applyProtection="1">
      <alignment horizontal="right"/>
      <protection/>
    </xf>
    <xf numFmtId="0" fontId="31" fillId="0" borderId="62" xfId="45" applyFont="1" applyBorder="1" applyAlignment="1" applyProtection="1">
      <alignment vertical="top" wrapText="1"/>
      <protection locked="0"/>
    </xf>
    <xf numFmtId="0" fontId="30" fillId="0" borderId="43" xfId="45" applyFont="1" applyBorder="1" applyAlignment="1" applyProtection="1">
      <alignment horizontal="left" vertical="center" wrapText="1"/>
      <protection locked="0"/>
    </xf>
    <xf numFmtId="0" fontId="31" fillId="0" borderId="44" xfId="45" applyFont="1" applyBorder="1" applyAlignment="1" applyProtection="1">
      <alignment vertical="top" wrapText="1"/>
      <protection locked="0"/>
    </xf>
    <xf numFmtId="0" fontId="31" fillId="0" borderId="66" xfId="45" applyFont="1" applyBorder="1" applyAlignment="1" applyProtection="1">
      <alignment vertical="top" wrapText="1"/>
      <protection locked="0"/>
    </xf>
    <xf numFmtId="0" fontId="31" fillId="0" borderId="71" xfId="45" applyFont="1" applyBorder="1" applyProtection="1">
      <alignment/>
      <protection locked="0"/>
    </xf>
    <xf numFmtId="0" fontId="31" fillId="0" borderId="45" xfId="45" applyFont="1" applyBorder="1" applyProtection="1">
      <alignment/>
      <protection locked="0"/>
    </xf>
    <xf numFmtId="0" fontId="31" fillId="41" borderId="43" xfId="45" applyFont="1" applyFill="1" applyBorder="1" applyProtection="1">
      <alignment/>
      <protection locked="0"/>
    </xf>
    <xf numFmtId="0" fontId="31" fillId="41" borderId="45" xfId="45" applyFont="1" applyFill="1" applyBorder="1" applyProtection="1">
      <alignment/>
      <protection locked="0"/>
    </xf>
    <xf numFmtId="0" fontId="31" fillId="41" borderId="71" xfId="45" applyFont="1" applyFill="1" applyBorder="1" applyProtection="1">
      <alignment/>
      <protection locked="0"/>
    </xf>
    <xf numFmtId="0" fontId="31" fillId="41" borderId="72" xfId="45" applyFont="1" applyFill="1" applyBorder="1" applyProtection="1">
      <alignment/>
      <protection locked="0"/>
    </xf>
    <xf numFmtId="0" fontId="31" fillId="0" borderId="43" xfId="45" applyFont="1" applyBorder="1" applyProtection="1">
      <alignment/>
      <protection locked="0"/>
    </xf>
    <xf numFmtId="0" fontId="42" fillId="36" borderId="43" xfId="45" applyFont="1" applyFill="1" applyBorder="1" applyAlignment="1" applyProtection="1">
      <alignment horizontal="right" vertical="top" wrapText="1"/>
      <protection/>
    </xf>
    <xf numFmtId="0" fontId="42" fillId="36" borderId="66" xfId="45" applyFont="1" applyFill="1" applyBorder="1" applyAlignment="1" applyProtection="1">
      <alignment horizontal="right" vertical="top" wrapText="1"/>
      <protection/>
    </xf>
    <xf numFmtId="0" fontId="42" fillId="0" borderId="21" xfId="45" applyFont="1" applyBorder="1" applyAlignment="1" applyProtection="1">
      <alignment horizontal="center"/>
      <protection/>
    </xf>
    <xf numFmtId="0" fontId="42" fillId="0" borderId="22" xfId="45" applyFont="1" applyBorder="1" applyAlignment="1" applyProtection="1">
      <alignment horizontal="center"/>
      <protection/>
    </xf>
    <xf numFmtId="0" fontId="42" fillId="41" borderId="50" xfId="45" applyFont="1" applyFill="1" applyBorder="1" applyAlignment="1" applyProtection="1">
      <alignment horizontal="center"/>
      <protection/>
    </xf>
    <xf numFmtId="0" fontId="42" fillId="41" borderId="39" xfId="45" applyFont="1" applyFill="1" applyBorder="1" applyAlignment="1" applyProtection="1">
      <alignment horizontal="center"/>
      <protection/>
    </xf>
    <xf numFmtId="0" fontId="42" fillId="41" borderId="22" xfId="45" applyFont="1" applyFill="1" applyBorder="1" applyAlignment="1" applyProtection="1">
      <alignment horizontal="center"/>
      <protection/>
    </xf>
    <xf numFmtId="0" fontId="42" fillId="0" borderId="50" xfId="45" applyFont="1" applyFill="1" applyBorder="1" applyAlignment="1" applyProtection="1">
      <alignment horizontal="center"/>
      <protection/>
    </xf>
    <xf numFmtId="0" fontId="42" fillId="0" borderId="22" xfId="45" applyFont="1" applyFill="1" applyBorder="1" applyAlignment="1" applyProtection="1">
      <alignment horizontal="center"/>
      <protection/>
    </xf>
    <xf numFmtId="0" fontId="40" fillId="40" borderId="50" xfId="45" applyFont="1" applyFill="1" applyBorder="1" applyAlignment="1" applyProtection="1">
      <alignment horizontal="right"/>
      <protection/>
    </xf>
    <xf numFmtId="0" fontId="42" fillId="40" borderId="22" xfId="45" applyFont="1" applyFill="1" applyBorder="1" applyAlignment="1" applyProtection="1">
      <alignment horizontal="right"/>
      <protection/>
    </xf>
    <xf numFmtId="0" fontId="40" fillId="34" borderId="50" xfId="45" applyFont="1" applyFill="1" applyBorder="1" applyAlignment="1" applyProtection="1">
      <alignment horizontal="right"/>
      <protection/>
    </xf>
    <xf numFmtId="0" fontId="42" fillId="34" borderId="22" xfId="45" applyFont="1" applyFill="1" applyBorder="1" applyAlignment="1" applyProtection="1">
      <alignment horizontal="right"/>
      <protection/>
    </xf>
    <xf numFmtId="0" fontId="40" fillId="36" borderId="50" xfId="45" applyFont="1" applyFill="1" applyBorder="1" applyAlignment="1" applyProtection="1">
      <alignment horizontal="right"/>
      <protection/>
    </xf>
    <xf numFmtId="0" fontId="42" fillId="36" borderId="22" xfId="45" applyFont="1" applyFill="1" applyBorder="1" applyAlignment="1" applyProtection="1">
      <alignment horizontal="right"/>
      <protection/>
    </xf>
    <xf numFmtId="0" fontId="30" fillId="33" borderId="53" xfId="45" applyFont="1" applyFill="1" applyBorder="1" applyAlignment="1">
      <alignment wrapText="1"/>
      <protection/>
    </xf>
    <xf numFmtId="0" fontId="30" fillId="33" borderId="73" xfId="45" applyFont="1" applyFill="1" applyBorder="1" applyAlignment="1">
      <alignment wrapText="1"/>
      <protection/>
    </xf>
    <xf numFmtId="49" fontId="40" fillId="0" borderId="27" xfId="45" applyNumberFormat="1" applyFont="1" applyBorder="1" applyAlignment="1" applyProtection="1">
      <alignment horizontal="center"/>
      <protection locked="0"/>
    </xf>
    <xf numFmtId="49" fontId="40" fillId="40" borderId="55" xfId="45" applyNumberFormat="1" applyFont="1" applyFill="1" applyBorder="1" applyAlignment="1" applyProtection="1">
      <alignment horizontal="center"/>
      <protection locked="0"/>
    </xf>
    <xf numFmtId="49" fontId="40" fillId="40" borderId="51" xfId="45" applyNumberFormat="1" applyFont="1" applyFill="1" applyBorder="1" applyAlignment="1" applyProtection="1">
      <alignment horizontal="center"/>
      <protection locked="0"/>
    </xf>
    <xf numFmtId="0" fontId="31" fillId="0" borderId="52" xfId="45" applyFont="1" applyBorder="1" applyAlignment="1">
      <alignment vertical="top" wrapText="1"/>
      <protection/>
    </xf>
    <xf numFmtId="0" fontId="31" fillId="0" borderId="10" xfId="45" applyFont="1" applyBorder="1" applyAlignment="1">
      <alignment vertical="top" wrapText="1"/>
      <protection/>
    </xf>
    <xf numFmtId="0" fontId="31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31" fillId="41" borderId="16" xfId="0" applyFont="1" applyFill="1" applyBorder="1" applyAlignment="1">
      <alignment/>
    </xf>
    <xf numFmtId="0" fontId="31" fillId="41" borderId="15" xfId="0" applyFont="1" applyFill="1" applyBorder="1" applyAlignment="1">
      <alignment/>
    </xf>
    <xf numFmtId="0" fontId="31" fillId="0" borderId="41" xfId="45" applyFont="1" applyBorder="1">
      <alignment/>
      <protection/>
    </xf>
    <xf numFmtId="0" fontId="31" fillId="0" borderId="42" xfId="45" applyFont="1" applyBorder="1">
      <alignment/>
      <protection/>
    </xf>
    <xf numFmtId="0" fontId="31" fillId="41" borderId="16" xfId="45" applyFont="1" applyFill="1" applyBorder="1">
      <alignment/>
      <protection/>
    </xf>
    <xf numFmtId="0" fontId="31" fillId="41" borderId="15" xfId="45" applyFont="1" applyFill="1" applyBorder="1">
      <alignment/>
      <protection/>
    </xf>
    <xf numFmtId="0" fontId="31" fillId="44" borderId="16" xfId="45" applyFont="1" applyFill="1" applyBorder="1" applyAlignment="1" applyProtection="1">
      <alignment horizontal="right" vertical="top" wrapText="1"/>
      <protection locked="0"/>
    </xf>
    <xf numFmtId="0" fontId="31" fillId="45" borderId="16" xfId="45" applyFont="1" applyFill="1" applyBorder="1" applyAlignment="1" applyProtection="1">
      <alignment horizontal="right" vertical="top" wrapText="1"/>
      <protection locked="0"/>
    </xf>
    <xf numFmtId="0" fontId="30" fillId="0" borderId="24" xfId="45" applyFont="1" applyBorder="1" applyAlignment="1">
      <alignment vertical="center" wrapText="1"/>
      <protection/>
    </xf>
    <xf numFmtId="0" fontId="31" fillId="0" borderId="17" xfId="45" applyFont="1" applyFill="1" applyBorder="1" applyAlignment="1">
      <alignment vertical="top" wrapText="1"/>
      <protection/>
    </xf>
    <xf numFmtId="0" fontId="31" fillId="0" borderId="13" xfId="45" applyFont="1" applyFill="1" applyBorder="1" applyAlignment="1">
      <alignment vertical="top" wrapText="1"/>
      <protection/>
    </xf>
    <xf numFmtId="0" fontId="31" fillId="0" borderId="24" xfId="0" applyFont="1" applyBorder="1" applyAlignment="1">
      <alignment/>
    </xf>
    <xf numFmtId="0" fontId="31" fillId="0" borderId="25" xfId="0" applyFont="1" applyBorder="1" applyAlignment="1">
      <alignment/>
    </xf>
    <xf numFmtId="0" fontId="31" fillId="41" borderId="36" xfId="0" applyFont="1" applyFill="1" applyBorder="1" applyAlignment="1">
      <alignment/>
    </xf>
    <xf numFmtId="0" fontId="31" fillId="41" borderId="35" xfId="0" applyFont="1" applyFill="1" applyBorder="1" applyAlignment="1">
      <alignment/>
    </xf>
    <xf numFmtId="0" fontId="31" fillId="0" borderId="24" xfId="45" applyFont="1" applyBorder="1">
      <alignment/>
      <protection/>
    </xf>
    <xf numFmtId="0" fontId="31" fillId="0" borderId="25" xfId="45" applyFont="1" applyBorder="1">
      <alignment/>
      <protection/>
    </xf>
    <xf numFmtId="0" fontId="31" fillId="41" borderId="36" xfId="45" applyFont="1" applyFill="1" applyBorder="1">
      <alignment/>
      <protection/>
    </xf>
    <xf numFmtId="0" fontId="31" fillId="41" borderId="35" xfId="45" applyFont="1" applyFill="1" applyBorder="1">
      <alignment/>
      <protection/>
    </xf>
    <xf numFmtId="0" fontId="40" fillId="0" borderId="13" xfId="45" applyFont="1" applyFill="1" applyBorder="1" applyAlignment="1">
      <alignment vertical="top" wrapText="1"/>
      <protection/>
    </xf>
    <xf numFmtId="0" fontId="31" fillId="0" borderId="70" xfId="45" applyFont="1" applyBorder="1">
      <alignment/>
      <protection/>
    </xf>
    <xf numFmtId="0" fontId="31" fillId="0" borderId="0" xfId="45" applyFont="1" applyFill="1" applyBorder="1" applyAlignment="1">
      <alignment vertical="top" wrapText="1"/>
      <protection/>
    </xf>
    <xf numFmtId="0" fontId="31" fillId="0" borderId="0" xfId="45" applyFont="1" applyBorder="1">
      <alignment/>
      <protection/>
    </xf>
    <xf numFmtId="0" fontId="31" fillId="0" borderId="17" xfId="45" applyFont="1" applyBorder="1" applyAlignment="1">
      <alignment vertical="top" wrapText="1"/>
      <protection/>
    </xf>
    <xf numFmtId="0" fontId="40" fillId="0" borderId="13" xfId="45" applyFont="1" applyBorder="1" applyAlignment="1">
      <alignment vertical="top" wrapText="1"/>
      <protection/>
    </xf>
    <xf numFmtId="0" fontId="31" fillId="0" borderId="13" xfId="45" applyFont="1" applyBorder="1" applyAlignment="1">
      <alignment vertical="top" wrapText="1"/>
      <protection/>
    </xf>
    <xf numFmtId="0" fontId="31" fillId="0" borderId="11" xfId="45" applyFont="1" applyBorder="1">
      <alignment/>
      <protection/>
    </xf>
    <xf numFmtId="0" fontId="31" fillId="0" borderId="12" xfId="45" applyFont="1" applyBorder="1">
      <alignment/>
      <protection/>
    </xf>
    <xf numFmtId="0" fontId="31" fillId="0" borderId="44" xfId="45" applyFont="1" applyBorder="1" applyAlignment="1">
      <alignment vertical="top" wrapText="1"/>
      <protection/>
    </xf>
    <xf numFmtId="0" fontId="31" fillId="0" borderId="74" xfId="45" applyFont="1" applyBorder="1" applyAlignment="1">
      <alignment vertical="top" wrapText="1"/>
      <protection/>
    </xf>
    <xf numFmtId="0" fontId="31" fillId="0" borderId="43" xfId="0" applyFont="1" applyBorder="1" applyAlignment="1">
      <alignment/>
    </xf>
    <xf numFmtId="0" fontId="31" fillId="0" borderId="45" xfId="0" applyFont="1" applyBorder="1" applyAlignment="1">
      <alignment/>
    </xf>
    <xf numFmtId="0" fontId="31" fillId="41" borderId="71" xfId="45" applyFont="1" applyFill="1" applyBorder="1">
      <alignment/>
      <protection/>
    </xf>
    <xf numFmtId="0" fontId="31" fillId="41" borderId="72" xfId="45" applyFont="1" applyFill="1" applyBorder="1">
      <alignment/>
      <protection/>
    </xf>
    <xf numFmtId="0" fontId="31" fillId="0" borderId="43" xfId="45" applyFont="1" applyBorder="1">
      <alignment/>
      <protection/>
    </xf>
    <xf numFmtId="0" fontId="31" fillId="0" borderId="45" xfId="45" applyFont="1" applyBorder="1">
      <alignment/>
      <protection/>
    </xf>
    <xf numFmtId="0" fontId="31" fillId="41" borderId="71" xfId="0" applyFont="1" applyFill="1" applyBorder="1" applyAlignment="1">
      <alignment/>
    </xf>
    <xf numFmtId="0" fontId="31" fillId="41" borderId="72" xfId="0" applyFont="1" applyFill="1" applyBorder="1" applyAlignment="1">
      <alignment/>
    </xf>
    <xf numFmtId="0" fontId="31" fillId="40" borderId="22" xfId="45" applyFont="1" applyFill="1" applyBorder="1" applyAlignment="1" applyProtection="1">
      <alignment horizontal="right"/>
      <protection/>
    </xf>
    <xf numFmtId="0" fontId="31" fillId="34" borderId="50" xfId="45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2" fontId="1" fillId="0" borderId="17" xfId="0" applyNumberFormat="1" applyFont="1" applyBorder="1" applyAlignment="1" applyProtection="1">
      <alignment/>
      <protection hidden="1"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75" xfId="0" applyFont="1" applyBorder="1" applyAlignment="1" applyProtection="1">
      <alignment/>
      <protection locked="0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 applyProtection="1">
      <alignment/>
      <protection hidden="1"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2" fillId="33" borderId="17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/>
      <protection hidden="1"/>
    </xf>
    <xf numFmtId="0" fontId="32" fillId="34" borderId="17" xfId="0" applyFont="1" applyFill="1" applyBorder="1" applyAlignment="1" applyProtection="1">
      <alignment/>
      <protection locked="0"/>
    </xf>
    <xf numFmtId="181" fontId="32" fillId="0" borderId="17" xfId="0" applyNumberFormat="1" applyFont="1" applyBorder="1" applyAlignment="1" applyProtection="1">
      <alignment/>
      <protection hidden="1"/>
    </xf>
    <xf numFmtId="0" fontId="32" fillId="0" borderId="17" xfId="0" applyNumberFormat="1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34" borderId="11" xfId="0" applyFont="1" applyFill="1" applyBorder="1" applyAlignment="1" applyProtection="1">
      <alignment/>
      <protection locked="0"/>
    </xf>
    <xf numFmtId="181" fontId="32" fillId="0" borderId="11" xfId="0" applyNumberFormat="1" applyFont="1" applyBorder="1" applyAlignment="1" applyProtection="1">
      <alignment/>
      <protection hidden="1"/>
    </xf>
    <xf numFmtId="0" fontId="32" fillId="0" borderId="11" xfId="0" applyNumberFormat="1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181" fontId="4" fillId="0" borderId="19" xfId="0" applyNumberFormat="1" applyFont="1" applyBorder="1" applyAlignment="1" applyProtection="1">
      <alignment/>
      <protection hidden="1"/>
    </xf>
    <xf numFmtId="0" fontId="4" fillId="0" borderId="19" xfId="0" applyNumberFormat="1" applyFont="1" applyBorder="1" applyAlignment="1" applyProtection="1">
      <alignment/>
      <protection hidden="1"/>
    </xf>
    <xf numFmtId="181" fontId="4" fillId="0" borderId="2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 horizontal="right"/>
    </xf>
    <xf numFmtId="0" fontId="27" fillId="41" borderId="0" xfId="0" applyFont="1" applyFill="1" applyAlignment="1" applyProtection="1">
      <alignment horizontal="center"/>
      <protection locked="0"/>
    </xf>
    <xf numFmtId="0" fontId="2" fillId="41" borderId="10" xfId="0" applyFont="1" applyFill="1" applyBorder="1" applyAlignment="1" applyProtection="1">
      <alignment horizontal="left"/>
      <protection locked="0"/>
    </xf>
    <xf numFmtId="0" fontId="1" fillId="41" borderId="10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0" fontId="4" fillId="41" borderId="12" xfId="0" applyFont="1" applyFill="1" applyBorder="1" applyAlignment="1" applyProtection="1">
      <alignment horizontal="left"/>
      <protection locked="0"/>
    </xf>
    <xf numFmtId="14" fontId="33" fillId="41" borderId="0" xfId="0" applyNumberFormat="1" applyFont="1" applyFill="1" applyBorder="1" applyAlignment="1" applyProtection="1">
      <alignment horizontal="center"/>
      <protection locked="0"/>
    </xf>
    <xf numFmtId="0" fontId="33" fillId="41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14" fontId="0" fillId="41" borderId="0" xfId="0" applyNumberForma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3" fillId="34" borderId="10" xfId="0" applyFont="1" applyFill="1" applyBorder="1" applyAlignment="1" applyProtection="1">
      <alignment horizontal="left"/>
      <protection locked="0"/>
    </xf>
    <xf numFmtId="14" fontId="1" fillId="34" borderId="0" xfId="0" applyNumberFormat="1" applyFont="1" applyFill="1" applyAlignment="1" applyProtection="1">
      <alignment horizontal="left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14" fontId="1" fillId="34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 locked="0"/>
    </xf>
    <xf numFmtId="0" fontId="32" fillId="33" borderId="17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46" borderId="21" xfId="0" applyFont="1" applyFill="1" applyBorder="1" applyAlignment="1">
      <alignment horizontal="center" wrapText="1"/>
    </xf>
    <xf numFmtId="0" fontId="22" fillId="46" borderId="23" xfId="0" applyFont="1" applyFill="1" applyBorder="1" applyAlignment="1">
      <alignment horizontal="center" wrapText="1"/>
    </xf>
    <xf numFmtId="0" fontId="22" fillId="46" borderId="22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22" fillId="47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2" fillId="48" borderId="21" xfId="0" applyFont="1" applyFill="1" applyBorder="1" applyAlignment="1">
      <alignment horizontal="center" vertical="center" wrapText="1"/>
    </xf>
    <xf numFmtId="0" fontId="22" fillId="48" borderId="23" xfId="0" applyFont="1" applyFill="1" applyBorder="1" applyAlignment="1">
      <alignment horizontal="center" vertical="center" wrapText="1"/>
    </xf>
    <xf numFmtId="0" fontId="22" fillId="48" borderId="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0" fillId="40" borderId="77" xfId="45" applyFont="1" applyFill="1" applyBorder="1" applyAlignment="1" applyProtection="1">
      <alignment horizontal="center"/>
      <protection/>
    </xf>
    <xf numFmtId="0" fontId="30" fillId="40" borderId="75" xfId="45" applyFont="1" applyFill="1" applyBorder="1" applyAlignment="1" applyProtection="1">
      <alignment horizontal="center"/>
      <protection/>
    </xf>
    <xf numFmtId="0" fontId="30" fillId="34" borderId="29" xfId="45" applyFont="1" applyFill="1" applyBorder="1" applyAlignment="1" applyProtection="1">
      <alignment horizontal="center"/>
      <protection/>
    </xf>
    <xf numFmtId="0" fontId="30" fillId="34" borderId="30" xfId="45" applyFont="1" applyFill="1" applyBorder="1" applyAlignment="1" applyProtection="1">
      <alignment horizontal="center"/>
      <protection/>
    </xf>
    <xf numFmtId="0" fontId="30" fillId="41" borderId="77" xfId="45" applyFont="1" applyFill="1" applyBorder="1" applyAlignment="1" applyProtection="1">
      <alignment horizontal="center"/>
      <protection/>
    </xf>
    <xf numFmtId="0" fontId="30" fillId="41" borderId="75" xfId="45" applyFont="1" applyFill="1" applyBorder="1" applyAlignment="1" applyProtection="1">
      <alignment horizontal="center"/>
      <protection/>
    </xf>
    <xf numFmtId="0" fontId="30" fillId="0" borderId="29" xfId="45" applyFont="1" applyFill="1" applyBorder="1" applyAlignment="1" applyProtection="1">
      <alignment horizontal="center"/>
      <protection/>
    </xf>
    <xf numFmtId="0" fontId="30" fillId="0" borderId="30" xfId="45" applyFont="1" applyFill="1" applyBorder="1" applyAlignment="1" applyProtection="1">
      <alignment horizontal="center"/>
      <protection/>
    </xf>
    <xf numFmtId="0" fontId="40" fillId="0" borderId="0" xfId="45" applyFont="1" applyBorder="1" applyAlignment="1" applyProtection="1">
      <alignment horizontal="center"/>
      <protection/>
    </xf>
    <xf numFmtId="0" fontId="30" fillId="41" borderId="30" xfId="45" applyFont="1" applyFill="1" applyBorder="1" applyAlignment="1" applyProtection="1">
      <alignment horizontal="center"/>
      <protection/>
    </xf>
    <xf numFmtId="0" fontId="30" fillId="0" borderId="78" xfId="45" applyFont="1" applyFill="1" applyBorder="1" applyAlignment="1" applyProtection="1">
      <alignment horizontal="center"/>
      <protection/>
    </xf>
    <xf numFmtId="0" fontId="30" fillId="0" borderId="79" xfId="45" applyFont="1" applyFill="1" applyBorder="1" applyAlignment="1" applyProtection="1">
      <alignment horizontal="center"/>
      <protection/>
    </xf>
    <xf numFmtId="0" fontId="31" fillId="0" borderId="80" xfId="45" applyFont="1" applyBorder="1" applyAlignment="1" applyProtection="1">
      <alignment horizontal="right"/>
      <protection/>
    </xf>
    <xf numFmtId="0" fontId="31" fillId="0" borderId="81" xfId="45" applyFont="1" applyBorder="1" applyAlignment="1" applyProtection="1">
      <alignment horizontal="right"/>
      <protection/>
    </xf>
    <xf numFmtId="0" fontId="31" fillId="0" borderId="69" xfId="45" applyFont="1" applyBorder="1" applyAlignment="1" applyProtection="1">
      <alignment horizontal="right"/>
      <protection/>
    </xf>
    <xf numFmtId="0" fontId="30" fillId="0" borderId="78" xfId="45" applyFont="1" applyBorder="1" applyAlignment="1" applyProtection="1">
      <alignment horizontal="center"/>
      <protection/>
    </xf>
    <xf numFmtId="0" fontId="30" fillId="0" borderId="82" xfId="45" applyFont="1" applyBorder="1" applyAlignment="1" applyProtection="1">
      <alignment horizontal="center"/>
      <protection/>
    </xf>
    <xf numFmtId="0" fontId="30" fillId="0" borderId="79" xfId="45" applyFont="1" applyBorder="1" applyAlignment="1" applyProtection="1">
      <alignment horizontal="center"/>
      <protection/>
    </xf>
    <xf numFmtId="0" fontId="30" fillId="0" borderId="29" xfId="45" applyFont="1" applyBorder="1" applyAlignment="1" applyProtection="1">
      <alignment horizontal="center"/>
      <protection/>
    </xf>
    <xf numFmtId="0" fontId="30" fillId="0" borderId="30" xfId="45" applyFont="1" applyBorder="1" applyAlignment="1" applyProtection="1">
      <alignment horizontal="center"/>
      <protection/>
    </xf>
    <xf numFmtId="0" fontId="30" fillId="36" borderId="77" xfId="45" applyFont="1" applyFill="1" applyBorder="1" applyAlignment="1" applyProtection="1">
      <alignment horizontal="center"/>
      <protection/>
    </xf>
    <xf numFmtId="0" fontId="30" fillId="36" borderId="30" xfId="45" applyFont="1" applyFill="1" applyBorder="1" applyAlignment="1" applyProtection="1">
      <alignment horizontal="center"/>
      <protection/>
    </xf>
    <xf numFmtId="0" fontId="30" fillId="0" borderId="77" xfId="45" applyFont="1" applyFill="1" applyBorder="1" applyAlignment="1" applyProtection="1">
      <alignment horizontal="center"/>
      <protection/>
    </xf>
    <xf numFmtId="0" fontId="30" fillId="0" borderId="75" xfId="45" applyFont="1" applyFill="1" applyBorder="1" applyAlignment="1" applyProtection="1">
      <alignment horizontal="center"/>
      <protection/>
    </xf>
    <xf numFmtId="0" fontId="30" fillId="41" borderId="29" xfId="45" applyFont="1" applyFill="1" applyBorder="1" applyAlignment="1" applyProtection="1">
      <alignment horizontal="center"/>
      <protection/>
    </xf>
    <xf numFmtId="0" fontId="30" fillId="0" borderId="24" xfId="45" applyFont="1" applyFill="1" applyBorder="1" applyAlignment="1" applyProtection="1">
      <alignment vertical="center" wrapText="1"/>
      <protection/>
    </xf>
    <xf numFmtId="0" fontId="30" fillId="34" borderId="24" xfId="45" applyFont="1" applyFill="1" applyBorder="1" applyAlignment="1" applyProtection="1">
      <alignment horizontal="left" vertical="center" wrapText="1"/>
      <protection/>
    </xf>
    <xf numFmtId="0" fontId="30" fillId="0" borderId="24" xfId="45" applyFont="1" applyFill="1" applyBorder="1" applyAlignment="1" applyProtection="1">
      <alignment horizontal="left" vertical="center" wrapText="1"/>
      <protection/>
    </xf>
    <xf numFmtId="0" fontId="30" fillId="34" borderId="64" xfId="45" applyFont="1" applyFill="1" applyBorder="1" applyAlignment="1" applyProtection="1">
      <alignment horizontal="left" vertical="center" wrapText="1"/>
      <protection/>
    </xf>
    <xf numFmtId="0" fontId="30" fillId="0" borderId="41" xfId="45" applyFont="1" applyFill="1" applyBorder="1" applyAlignment="1" applyProtection="1">
      <alignment vertical="center" wrapText="1"/>
      <protection/>
    </xf>
    <xf numFmtId="0" fontId="30" fillId="33" borderId="16" xfId="45" applyFont="1" applyFill="1" applyBorder="1" applyAlignment="1" applyProtection="1">
      <alignment horizontal="center" vertical="top" wrapText="1"/>
      <protection/>
    </xf>
    <xf numFmtId="0" fontId="30" fillId="33" borderId="15" xfId="45" applyFont="1" applyFill="1" applyBorder="1" applyAlignment="1" applyProtection="1">
      <alignment horizontal="center" vertical="top" wrapText="1"/>
      <protection/>
    </xf>
    <xf numFmtId="0" fontId="30" fillId="33" borderId="41" xfId="45" applyFont="1" applyFill="1" applyBorder="1" applyAlignment="1" applyProtection="1">
      <alignment horizontal="center" vertical="top" wrapText="1"/>
      <protection/>
    </xf>
    <xf numFmtId="0" fontId="30" fillId="33" borderId="42" xfId="45" applyFont="1" applyFill="1" applyBorder="1" applyAlignment="1" applyProtection="1">
      <alignment horizontal="center" vertical="top" wrapText="1"/>
      <protection/>
    </xf>
    <xf numFmtId="0" fontId="30" fillId="34" borderId="24" xfId="45" applyFont="1" applyFill="1" applyBorder="1" applyAlignment="1" applyProtection="1">
      <alignment vertical="center" wrapText="1"/>
      <protection/>
    </xf>
    <xf numFmtId="0" fontId="30" fillId="37" borderId="29" xfId="45" applyFont="1" applyFill="1" applyBorder="1" applyAlignment="1" applyProtection="1">
      <alignment horizontal="center" vertical="top" wrapText="1"/>
      <protection/>
    </xf>
    <xf numFmtId="0" fontId="30" fillId="37" borderId="31" xfId="45" applyFont="1" applyFill="1" applyBorder="1" applyAlignment="1" applyProtection="1">
      <alignment horizontal="center" vertical="top" wrapText="1"/>
      <protection/>
    </xf>
    <xf numFmtId="0" fontId="38" fillId="33" borderId="47" xfId="45" applyFont="1" applyFill="1" applyBorder="1" applyAlignment="1" applyProtection="1">
      <alignment horizontal="center" vertical="center" wrapText="1"/>
      <protection/>
    </xf>
    <xf numFmtId="0" fontId="38" fillId="33" borderId="58" xfId="45" applyFont="1" applyFill="1" applyBorder="1" applyAlignment="1" applyProtection="1">
      <alignment horizontal="center" vertical="center" wrapText="1"/>
      <protection/>
    </xf>
    <xf numFmtId="0" fontId="30" fillId="33" borderId="21" xfId="45" applyFont="1" applyFill="1" applyBorder="1" applyAlignment="1" applyProtection="1">
      <alignment horizontal="center" vertical="top" wrapText="1"/>
      <protection/>
    </xf>
    <xf numFmtId="0" fontId="30" fillId="33" borderId="22" xfId="45" applyFont="1" applyFill="1" applyBorder="1" applyAlignment="1" applyProtection="1">
      <alignment horizontal="center" vertical="top" wrapText="1"/>
      <protection/>
    </xf>
    <xf numFmtId="0" fontId="30" fillId="33" borderId="80" xfId="45" applyFont="1" applyFill="1" applyBorder="1" applyAlignment="1" applyProtection="1">
      <alignment horizontal="center" vertical="top" wrapText="1"/>
      <protection/>
    </xf>
    <xf numFmtId="0" fontId="30" fillId="33" borderId="69" xfId="45" applyFont="1" applyFill="1" applyBorder="1" applyAlignment="1" applyProtection="1">
      <alignment horizontal="center" vertical="top" wrapText="1"/>
      <protection/>
    </xf>
    <xf numFmtId="0" fontId="38" fillId="33" borderId="83" xfId="45" applyFont="1" applyFill="1" applyBorder="1" applyAlignment="1" applyProtection="1">
      <alignment horizontal="center" vertical="center" wrapText="1"/>
      <protection/>
    </xf>
    <xf numFmtId="0" fontId="38" fillId="33" borderId="34" xfId="45" applyFont="1" applyFill="1" applyBorder="1" applyAlignment="1" applyProtection="1">
      <alignment horizontal="center" vertical="center" wrapText="1"/>
      <protection/>
    </xf>
    <xf numFmtId="0" fontId="36" fillId="0" borderId="0" xfId="45" applyFont="1" applyAlignment="1" applyProtection="1">
      <alignment horizontal="left"/>
      <protection locked="0"/>
    </xf>
    <xf numFmtId="0" fontId="29" fillId="0" borderId="0" xfId="45" applyFont="1" applyAlignment="1" applyProtection="1">
      <alignment horizontal="center"/>
      <protection/>
    </xf>
    <xf numFmtId="0" fontId="38" fillId="33" borderId="21" xfId="45" applyFont="1" applyFill="1" applyBorder="1" applyAlignment="1" applyProtection="1">
      <alignment horizontal="center" vertical="top" wrapText="1"/>
      <protection/>
    </xf>
    <xf numFmtId="0" fontId="38" fillId="33" borderId="23" xfId="45" applyFont="1" applyFill="1" applyBorder="1" applyAlignment="1" applyProtection="1">
      <alignment horizontal="center" vertical="top" wrapText="1"/>
      <protection/>
    </xf>
    <xf numFmtId="0" fontId="39" fillId="40" borderId="84" xfId="45" applyFont="1" applyFill="1" applyBorder="1" applyAlignment="1" applyProtection="1">
      <alignment horizontal="center" vertical="top" wrapText="1"/>
      <protection/>
    </xf>
    <xf numFmtId="0" fontId="39" fillId="40" borderId="85" xfId="45" applyFont="1" applyFill="1" applyBorder="1" applyAlignment="1" applyProtection="1">
      <alignment horizontal="center" vertical="top" wrapText="1"/>
      <protection/>
    </xf>
    <xf numFmtId="0" fontId="39" fillId="40" borderId="86" xfId="45" applyFont="1" applyFill="1" applyBorder="1" applyAlignment="1" applyProtection="1">
      <alignment horizontal="center" vertical="top" wrapText="1"/>
      <protection/>
    </xf>
    <xf numFmtId="0" fontId="39" fillId="40" borderId="0" xfId="45" applyFont="1" applyFill="1" applyBorder="1" applyAlignment="1" applyProtection="1">
      <alignment horizontal="center" vertical="top" wrapText="1"/>
      <protection/>
    </xf>
    <xf numFmtId="0" fontId="39" fillId="40" borderId="87" xfId="45" applyFont="1" applyFill="1" applyBorder="1" applyAlignment="1" applyProtection="1">
      <alignment horizontal="center" vertical="top" wrapText="1"/>
      <protection/>
    </xf>
    <xf numFmtId="0" fontId="39" fillId="40" borderId="74" xfId="45" applyFont="1" applyFill="1" applyBorder="1" applyAlignment="1" applyProtection="1">
      <alignment horizontal="center" vertical="top" wrapText="1"/>
      <protection/>
    </xf>
    <xf numFmtId="0" fontId="39" fillId="34" borderId="84" xfId="45" applyFont="1" applyFill="1" applyBorder="1" applyAlignment="1" applyProtection="1">
      <alignment horizontal="center" vertical="top" wrapText="1"/>
      <protection/>
    </xf>
    <xf numFmtId="0" fontId="39" fillId="34" borderId="88" xfId="45" applyFont="1" applyFill="1" applyBorder="1" applyAlignment="1" applyProtection="1">
      <alignment horizontal="center" vertical="top" wrapText="1"/>
      <protection/>
    </xf>
    <xf numFmtId="0" fontId="39" fillId="34" borderId="86" xfId="45" applyFont="1" applyFill="1" applyBorder="1" applyAlignment="1" applyProtection="1">
      <alignment horizontal="center" vertical="top" wrapText="1"/>
      <protection/>
    </xf>
    <xf numFmtId="0" fontId="39" fillId="34" borderId="67" xfId="45" applyFont="1" applyFill="1" applyBorder="1" applyAlignment="1" applyProtection="1">
      <alignment horizontal="center" vertical="top" wrapText="1"/>
      <protection/>
    </xf>
    <xf numFmtId="0" fontId="39" fillId="34" borderId="87" xfId="45" applyFont="1" applyFill="1" applyBorder="1" applyAlignment="1" applyProtection="1">
      <alignment horizontal="center" vertical="top" wrapText="1"/>
      <protection/>
    </xf>
    <xf numFmtId="0" fontId="39" fillId="34" borderId="66" xfId="45" applyFont="1" applyFill="1" applyBorder="1" applyAlignment="1" applyProtection="1">
      <alignment horizontal="center" vertical="top" wrapText="1"/>
      <protection/>
    </xf>
    <xf numFmtId="0" fontId="39" fillId="36" borderId="85" xfId="45" applyFont="1" applyFill="1" applyBorder="1" applyAlignment="1" applyProtection="1">
      <alignment horizontal="center" vertical="top" wrapText="1"/>
      <protection/>
    </xf>
    <xf numFmtId="0" fontId="39" fillId="36" borderId="88" xfId="45" applyFont="1" applyFill="1" applyBorder="1" applyAlignment="1" applyProtection="1">
      <alignment horizontal="center" vertical="top" wrapText="1"/>
      <protection/>
    </xf>
    <xf numFmtId="0" fontId="39" fillId="36" borderId="0" xfId="45" applyFont="1" applyFill="1" applyBorder="1" applyAlignment="1" applyProtection="1">
      <alignment horizontal="center" vertical="top" wrapText="1"/>
      <protection/>
    </xf>
    <xf numFmtId="0" fontId="39" fillId="36" borderId="67" xfId="45" applyFont="1" applyFill="1" applyBorder="1" applyAlignment="1" applyProtection="1">
      <alignment horizontal="center" vertical="top" wrapText="1"/>
      <protection/>
    </xf>
    <xf numFmtId="0" fontId="39" fillId="36" borderId="74" xfId="45" applyFont="1" applyFill="1" applyBorder="1" applyAlignment="1" applyProtection="1">
      <alignment horizontal="center" vertical="top" wrapText="1"/>
      <protection/>
    </xf>
    <xf numFmtId="0" fontId="39" fillId="36" borderId="66" xfId="45" applyFont="1" applyFill="1" applyBorder="1" applyAlignment="1" applyProtection="1">
      <alignment horizontal="center" vertical="top" wrapText="1"/>
      <protection/>
    </xf>
    <xf numFmtId="0" fontId="40" fillId="0" borderId="0" xfId="45" applyFont="1" applyBorder="1" applyAlignment="1" applyProtection="1">
      <alignment horizontal="center"/>
      <protection locked="0"/>
    </xf>
    <xf numFmtId="0" fontId="30" fillId="0" borderId="24" xfId="45" applyFont="1" applyFill="1" applyBorder="1" applyAlignment="1" applyProtection="1">
      <alignment horizontal="left" vertical="center" wrapText="1"/>
      <protection locked="0"/>
    </xf>
    <xf numFmtId="0" fontId="30" fillId="0" borderId="64" xfId="45" applyFont="1" applyFill="1" applyBorder="1" applyAlignment="1" applyProtection="1">
      <alignment horizontal="left" vertical="center" wrapText="1"/>
      <protection locked="0"/>
    </xf>
    <xf numFmtId="0" fontId="31" fillId="0" borderId="80" xfId="45" applyFont="1" applyBorder="1" applyAlignment="1" applyProtection="1">
      <alignment horizontal="right"/>
      <protection locked="0"/>
    </xf>
    <xf numFmtId="0" fontId="31" fillId="0" borderId="81" xfId="45" applyFont="1" applyBorder="1" applyAlignment="1" applyProtection="1">
      <alignment horizontal="right"/>
      <protection locked="0"/>
    </xf>
    <xf numFmtId="0" fontId="31" fillId="0" borderId="69" xfId="45" applyFont="1" applyBorder="1" applyAlignment="1" applyProtection="1">
      <alignment horizontal="right"/>
      <protection locked="0"/>
    </xf>
    <xf numFmtId="0" fontId="30" fillId="0" borderId="78" xfId="45" applyFont="1" applyBorder="1" applyAlignment="1" applyProtection="1">
      <alignment horizontal="center"/>
      <protection locked="0"/>
    </xf>
    <xf numFmtId="0" fontId="30" fillId="0" borderId="82" xfId="45" applyFont="1" applyBorder="1" applyAlignment="1" applyProtection="1">
      <alignment horizontal="center"/>
      <protection locked="0"/>
    </xf>
    <xf numFmtId="0" fontId="30" fillId="0" borderId="79" xfId="45" applyFont="1" applyBorder="1" applyAlignment="1" applyProtection="1">
      <alignment horizontal="center"/>
      <protection locked="0"/>
    </xf>
    <xf numFmtId="0" fontId="30" fillId="0" borderId="41" xfId="45" applyFont="1" applyFill="1" applyBorder="1" applyAlignment="1" applyProtection="1">
      <alignment vertical="center" wrapText="1"/>
      <protection locked="0"/>
    </xf>
    <xf numFmtId="0" fontId="30" fillId="0" borderId="24" xfId="45" applyFont="1" applyFill="1" applyBorder="1" applyAlignment="1" applyProtection="1">
      <alignment vertical="center" wrapText="1"/>
      <protection locked="0"/>
    </xf>
    <xf numFmtId="0" fontId="30" fillId="34" borderId="24" xfId="45" applyFont="1" applyFill="1" applyBorder="1" applyAlignment="1" applyProtection="1">
      <alignment vertical="center" wrapText="1"/>
      <protection locked="0"/>
    </xf>
    <xf numFmtId="0" fontId="30" fillId="33" borderId="21" xfId="45" applyFont="1" applyFill="1" applyBorder="1" applyAlignment="1" applyProtection="1">
      <alignment horizontal="center" vertical="top" wrapText="1"/>
      <protection locked="0"/>
    </xf>
    <xf numFmtId="0" fontId="30" fillId="33" borderId="22" xfId="45" applyFont="1" applyFill="1" applyBorder="1" applyAlignment="1" applyProtection="1">
      <alignment horizontal="center" vertical="top" wrapText="1"/>
      <protection locked="0"/>
    </xf>
    <xf numFmtId="0" fontId="30" fillId="33" borderId="16" xfId="45" applyFont="1" applyFill="1" applyBorder="1" applyAlignment="1" applyProtection="1">
      <alignment horizontal="center" vertical="top" wrapText="1"/>
      <protection locked="0"/>
    </xf>
    <xf numFmtId="0" fontId="30" fillId="33" borderId="15" xfId="45" applyFont="1" applyFill="1" applyBorder="1" applyAlignment="1" applyProtection="1">
      <alignment horizontal="center" vertical="top" wrapText="1"/>
      <protection locked="0"/>
    </xf>
    <xf numFmtId="0" fontId="30" fillId="33" borderId="41" xfId="45" applyFont="1" applyFill="1" applyBorder="1" applyAlignment="1" applyProtection="1">
      <alignment horizontal="center" vertical="top" wrapText="1"/>
      <protection locked="0"/>
    </xf>
    <xf numFmtId="0" fontId="30" fillId="33" borderId="42" xfId="45" applyFont="1" applyFill="1" applyBorder="1" applyAlignment="1" applyProtection="1">
      <alignment horizontal="center" vertical="top" wrapText="1"/>
      <protection locked="0"/>
    </xf>
    <xf numFmtId="0" fontId="29" fillId="0" borderId="0" xfId="45" applyFont="1" applyAlignment="1" applyProtection="1">
      <alignment horizontal="center"/>
      <protection locked="0"/>
    </xf>
    <xf numFmtId="0" fontId="37" fillId="0" borderId="0" xfId="45" applyFont="1" applyAlignment="1" applyProtection="1">
      <alignment horizontal="center"/>
      <protection locked="0"/>
    </xf>
    <xf numFmtId="0" fontId="38" fillId="33" borderId="21" xfId="45" applyFont="1" applyFill="1" applyBorder="1" applyAlignment="1" applyProtection="1">
      <alignment horizontal="center" vertical="top" wrapText="1"/>
      <protection locked="0"/>
    </xf>
    <xf numFmtId="0" fontId="38" fillId="33" borderId="23" xfId="45" applyFont="1" applyFill="1" applyBorder="1" applyAlignment="1" applyProtection="1">
      <alignment horizontal="center" vertical="top" wrapText="1"/>
      <protection locked="0"/>
    </xf>
    <xf numFmtId="0" fontId="38" fillId="33" borderId="22" xfId="45" applyFont="1" applyFill="1" applyBorder="1" applyAlignment="1" applyProtection="1">
      <alignment horizontal="center" vertical="top" wrapText="1"/>
      <protection locked="0"/>
    </xf>
    <xf numFmtId="0" fontId="39" fillId="40" borderId="84" xfId="45" applyFont="1" applyFill="1" applyBorder="1" applyAlignment="1" applyProtection="1">
      <alignment horizontal="center" vertical="top" wrapText="1"/>
      <protection locked="0"/>
    </xf>
    <xf numFmtId="0" fontId="39" fillId="40" borderId="85" xfId="45" applyFont="1" applyFill="1" applyBorder="1" applyAlignment="1" applyProtection="1">
      <alignment horizontal="center" vertical="top" wrapText="1"/>
      <protection locked="0"/>
    </xf>
    <xf numFmtId="0" fontId="39" fillId="40" borderId="86" xfId="45" applyFont="1" applyFill="1" applyBorder="1" applyAlignment="1" applyProtection="1">
      <alignment horizontal="center" vertical="top" wrapText="1"/>
      <protection locked="0"/>
    </xf>
    <xf numFmtId="0" fontId="39" fillId="40" borderId="0" xfId="45" applyFont="1" applyFill="1" applyBorder="1" applyAlignment="1" applyProtection="1">
      <alignment horizontal="center" vertical="top" wrapText="1"/>
      <protection locked="0"/>
    </xf>
    <xf numFmtId="0" fontId="39" fillId="40" borderId="87" xfId="45" applyFont="1" applyFill="1" applyBorder="1" applyAlignment="1" applyProtection="1">
      <alignment horizontal="center" vertical="top" wrapText="1"/>
      <protection locked="0"/>
    </xf>
    <xf numFmtId="0" fontId="39" fillId="40" borderId="74" xfId="45" applyFont="1" applyFill="1" applyBorder="1" applyAlignment="1" applyProtection="1">
      <alignment horizontal="center" vertical="top" wrapText="1"/>
      <protection locked="0"/>
    </xf>
    <xf numFmtId="0" fontId="39" fillId="34" borderId="84" xfId="45" applyFont="1" applyFill="1" applyBorder="1" applyAlignment="1" applyProtection="1">
      <alignment horizontal="center" vertical="top" wrapText="1"/>
      <protection locked="0"/>
    </xf>
    <xf numFmtId="0" fontId="39" fillId="34" borderId="88" xfId="45" applyFont="1" applyFill="1" applyBorder="1" applyAlignment="1" applyProtection="1">
      <alignment horizontal="center" vertical="top" wrapText="1"/>
      <protection locked="0"/>
    </xf>
    <xf numFmtId="0" fontId="39" fillId="34" borderId="86" xfId="45" applyFont="1" applyFill="1" applyBorder="1" applyAlignment="1" applyProtection="1">
      <alignment horizontal="center" vertical="top" wrapText="1"/>
      <protection locked="0"/>
    </xf>
    <xf numFmtId="0" fontId="39" fillId="34" borderId="67" xfId="45" applyFont="1" applyFill="1" applyBorder="1" applyAlignment="1" applyProtection="1">
      <alignment horizontal="center" vertical="top" wrapText="1"/>
      <protection locked="0"/>
    </xf>
    <xf numFmtId="0" fontId="39" fillId="34" borderId="87" xfId="45" applyFont="1" applyFill="1" applyBorder="1" applyAlignment="1" applyProtection="1">
      <alignment horizontal="center" vertical="top" wrapText="1"/>
      <protection locked="0"/>
    </xf>
    <xf numFmtId="0" fontId="39" fillId="34" borderId="66" xfId="45" applyFont="1" applyFill="1" applyBorder="1" applyAlignment="1" applyProtection="1">
      <alignment horizontal="center" vertical="top" wrapText="1"/>
      <protection locked="0"/>
    </xf>
    <xf numFmtId="0" fontId="39" fillId="36" borderId="85" xfId="45" applyFont="1" applyFill="1" applyBorder="1" applyAlignment="1" applyProtection="1">
      <alignment horizontal="center" vertical="top" wrapText="1"/>
      <protection locked="0"/>
    </xf>
    <xf numFmtId="0" fontId="39" fillId="36" borderId="88" xfId="45" applyFont="1" applyFill="1" applyBorder="1" applyAlignment="1" applyProtection="1">
      <alignment horizontal="center" vertical="top" wrapText="1"/>
      <protection locked="0"/>
    </xf>
    <xf numFmtId="0" fontId="39" fillId="36" borderId="0" xfId="45" applyFont="1" applyFill="1" applyBorder="1" applyAlignment="1" applyProtection="1">
      <alignment horizontal="center" vertical="top" wrapText="1"/>
      <protection locked="0"/>
    </xf>
    <xf numFmtId="0" fontId="39" fillId="36" borderId="67" xfId="45" applyFont="1" applyFill="1" applyBorder="1" applyAlignment="1" applyProtection="1">
      <alignment horizontal="center" vertical="top" wrapText="1"/>
      <protection locked="0"/>
    </xf>
    <xf numFmtId="0" fontId="39" fillId="36" borderId="74" xfId="45" applyFont="1" applyFill="1" applyBorder="1" applyAlignment="1" applyProtection="1">
      <alignment horizontal="center" vertical="top" wrapText="1"/>
      <protection locked="0"/>
    </xf>
    <xf numFmtId="0" fontId="39" fillId="36" borderId="66" xfId="45" applyFont="1" applyFill="1" applyBorder="1" applyAlignment="1" applyProtection="1">
      <alignment horizontal="center" vertical="top" wrapText="1"/>
      <protection locked="0"/>
    </xf>
    <xf numFmtId="0" fontId="30" fillId="37" borderId="29" xfId="45" applyFont="1" applyFill="1" applyBorder="1" applyAlignment="1" applyProtection="1">
      <alignment horizontal="center" vertical="top" wrapText="1"/>
      <protection locked="0"/>
    </xf>
    <xf numFmtId="0" fontId="30" fillId="37" borderId="31" xfId="45" applyFont="1" applyFill="1" applyBorder="1" applyAlignment="1" applyProtection="1">
      <alignment horizontal="center" vertical="top" wrapText="1"/>
      <protection locked="0"/>
    </xf>
    <xf numFmtId="0" fontId="30" fillId="37" borderId="30" xfId="45" applyFont="1" applyFill="1" applyBorder="1" applyAlignment="1" applyProtection="1">
      <alignment horizontal="center" vertical="top" wrapText="1"/>
      <protection locked="0"/>
    </xf>
    <xf numFmtId="0" fontId="38" fillId="33" borderId="47" xfId="45" applyFont="1" applyFill="1" applyBorder="1" applyAlignment="1" applyProtection="1">
      <alignment horizontal="center" vertical="center" wrapText="1"/>
      <protection locked="0"/>
    </xf>
    <xf numFmtId="0" fontId="38" fillId="33" borderId="58" xfId="45" applyFont="1" applyFill="1" applyBorder="1" applyAlignment="1" applyProtection="1">
      <alignment horizontal="center" vertical="center" wrapText="1"/>
      <protection locked="0"/>
    </xf>
    <xf numFmtId="0" fontId="38" fillId="33" borderId="83" xfId="45" applyFont="1" applyFill="1" applyBorder="1" applyAlignment="1" applyProtection="1">
      <alignment horizontal="center" vertical="center" wrapText="1"/>
      <protection locked="0"/>
    </xf>
    <xf numFmtId="0" fontId="38" fillId="33" borderId="34" xfId="45" applyFont="1" applyFill="1" applyBorder="1" applyAlignment="1" applyProtection="1">
      <alignment horizontal="center" vertical="center" wrapText="1"/>
      <protection locked="0"/>
    </xf>
    <xf numFmtId="0" fontId="39" fillId="0" borderId="77" xfId="45" applyFont="1" applyFill="1" applyBorder="1" applyAlignment="1" applyProtection="1">
      <alignment horizontal="center"/>
      <protection/>
    </xf>
    <xf numFmtId="0" fontId="39" fillId="0" borderId="30" xfId="45" applyFont="1" applyFill="1" applyBorder="1" applyAlignment="1" applyProtection="1">
      <alignment horizontal="center"/>
      <protection/>
    </xf>
    <xf numFmtId="0" fontId="39" fillId="40" borderId="77" xfId="45" applyFont="1" applyFill="1" applyBorder="1" applyAlignment="1" applyProtection="1">
      <alignment horizontal="center"/>
      <protection/>
    </xf>
    <xf numFmtId="0" fontId="39" fillId="40" borderId="30" xfId="45" applyFont="1" applyFill="1" applyBorder="1" applyAlignment="1" applyProtection="1">
      <alignment horizontal="center"/>
      <protection/>
    </xf>
    <xf numFmtId="0" fontId="39" fillId="34" borderId="77" xfId="45" applyFont="1" applyFill="1" applyBorder="1" applyAlignment="1" applyProtection="1">
      <alignment horizontal="center"/>
      <protection/>
    </xf>
    <xf numFmtId="0" fontId="39" fillId="34" borderId="30" xfId="45" applyFont="1" applyFill="1" applyBorder="1" applyAlignment="1" applyProtection="1">
      <alignment horizontal="center"/>
      <protection/>
    </xf>
    <xf numFmtId="0" fontId="39" fillId="36" borderId="77" xfId="45" applyFont="1" applyFill="1" applyBorder="1" applyAlignment="1" applyProtection="1">
      <alignment horizontal="center"/>
      <protection/>
    </xf>
    <xf numFmtId="0" fontId="39" fillId="36" borderId="30" xfId="45" applyFont="1" applyFill="1" applyBorder="1" applyAlignment="1" applyProtection="1">
      <alignment horizontal="center"/>
      <protection/>
    </xf>
    <xf numFmtId="0" fontId="40" fillId="0" borderId="35" xfId="45" applyFont="1" applyBorder="1" applyAlignment="1">
      <alignment horizontal="center"/>
      <protection/>
    </xf>
    <xf numFmtId="0" fontId="40" fillId="0" borderId="13" xfId="45" applyFont="1" applyBorder="1" applyAlignment="1">
      <alignment horizontal="center"/>
      <protection/>
    </xf>
    <xf numFmtId="0" fontId="40" fillId="0" borderId="36" xfId="45" applyFont="1" applyBorder="1" applyAlignment="1">
      <alignment horizontal="center"/>
      <protection/>
    </xf>
    <xf numFmtId="0" fontId="39" fillId="0" borderId="29" xfId="45" applyFont="1" applyBorder="1" applyAlignment="1" applyProtection="1">
      <alignment horizontal="center"/>
      <protection/>
    </xf>
    <xf numFmtId="0" fontId="39" fillId="0" borderId="30" xfId="45" applyFont="1" applyBorder="1" applyAlignment="1" applyProtection="1">
      <alignment horizontal="center"/>
      <protection/>
    </xf>
    <xf numFmtId="0" fontId="39" fillId="41" borderId="77" xfId="45" applyFont="1" applyFill="1" applyBorder="1" applyAlignment="1" applyProtection="1">
      <alignment horizontal="center"/>
      <protection/>
    </xf>
    <xf numFmtId="0" fontId="39" fillId="41" borderId="75" xfId="45" applyFont="1" applyFill="1" applyBorder="1" applyAlignment="1" applyProtection="1">
      <alignment horizontal="center"/>
      <protection/>
    </xf>
    <xf numFmtId="0" fontId="39" fillId="41" borderId="30" xfId="45" applyFont="1" applyFill="1" applyBorder="1" applyAlignment="1" applyProtection="1">
      <alignment horizontal="center"/>
      <protection/>
    </xf>
    <xf numFmtId="0" fontId="39" fillId="0" borderId="78" xfId="45" applyFont="1" applyBorder="1" applyAlignment="1" applyProtection="1">
      <alignment horizontal="center"/>
      <protection/>
    </xf>
    <xf numFmtId="0" fontId="39" fillId="0" borderId="79" xfId="45" applyFont="1" applyBorder="1" applyAlignment="1" applyProtection="1">
      <alignment horizontal="center"/>
      <protection/>
    </xf>
    <xf numFmtId="0" fontId="30" fillId="0" borderId="64" xfId="45" applyFont="1" applyBorder="1" applyAlignment="1" applyProtection="1">
      <alignment horizontal="left" vertical="center" wrapText="1"/>
      <protection locked="0"/>
    </xf>
    <xf numFmtId="0" fontId="30" fillId="0" borderId="41" xfId="45" applyFont="1" applyBorder="1" applyAlignment="1" applyProtection="1">
      <alignment horizontal="left" vertical="center" wrapText="1"/>
      <protection locked="0"/>
    </xf>
    <xf numFmtId="0" fontId="30" fillId="0" borderId="89" xfId="45" applyFont="1" applyBorder="1" applyAlignment="1" applyProtection="1">
      <alignment horizontal="left" vertical="center" wrapText="1"/>
      <protection locked="0"/>
    </xf>
    <xf numFmtId="0" fontId="30" fillId="33" borderId="50" xfId="45" applyFont="1" applyFill="1" applyBorder="1" applyAlignment="1" applyProtection="1">
      <alignment horizontal="center" vertical="top" wrapText="1"/>
      <protection/>
    </xf>
    <xf numFmtId="0" fontId="30" fillId="33" borderId="39" xfId="45" applyFont="1" applyFill="1" applyBorder="1" applyAlignment="1" applyProtection="1">
      <alignment horizontal="center" vertical="top" wrapText="1"/>
      <protection/>
    </xf>
    <xf numFmtId="0" fontId="30" fillId="0" borderId="47" xfId="45" applyFont="1" applyBorder="1" applyAlignment="1" applyProtection="1">
      <alignment horizontal="left" vertical="center" wrapText="1"/>
      <protection locked="0"/>
    </xf>
    <xf numFmtId="0" fontId="30" fillId="33" borderId="81" xfId="45" applyFont="1" applyFill="1" applyBorder="1" applyAlignment="1" applyProtection="1">
      <alignment horizontal="center" vertical="top" wrapText="1"/>
      <protection/>
    </xf>
    <xf numFmtId="0" fontId="30" fillId="33" borderId="21" xfId="45" applyFont="1" applyFill="1" applyBorder="1" applyAlignment="1" applyProtection="1">
      <alignment horizontal="center" wrapText="1"/>
      <protection/>
    </xf>
    <xf numFmtId="0" fontId="30" fillId="33" borderId="64" xfId="45" applyFont="1" applyFill="1" applyBorder="1" applyAlignment="1" applyProtection="1">
      <alignment horizontal="center" wrapText="1"/>
      <protection/>
    </xf>
    <xf numFmtId="0" fontId="30" fillId="33" borderId="39" xfId="45" applyFont="1" applyFill="1" applyBorder="1" applyAlignment="1" applyProtection="1">
      <alignment horizontal="center" wrapText="1"/>
      <protection/>
    </xf>
    <xf numFmtId="0" fontId="30" fillId="33" borderId="69" xfId="45" applyFont="1" applyFill="1" applyBorder="1" applyAlignment="1" applyProtection="1">
      <alignment horizontal="center" wrapText="1"/>
      <protection/>
    </xf>
    <xf numFmtId="0" fontId="30" fillId="40" borderId="30" xfId="45" applyFont="1" applyFill="1" applyBorder="1" applyAlignment="1" applyProtection="1">
      <alignment horizontal="center"/>
      <protection/>
    </xf>
    <xf numFmtId="0" fontId="30" fillId="34" borderId="77" xfId="45" applyFont="1" applyFill="1" applyBorder="1" applyAlignment="1" applyProtection="1">
      <alignment horizontal="center"/>
      <protection/>
    </xf>
    <xf numFmtId="0" fontId="30" fillId="0" borderId="64" xfId="45" applyFont="1" applyBorder="1" applyAlignment="1">
      <alignment horizontal="left" vertical="center" wrapText="1"/>
      <protection/>
    </xf>
    <xf numFmtId="0" fontId="30" fillId="0" borderId="89" xfId="45" applyFont="1" applyBorder="1" applyAlignment="1">
      <alignment horizontal="left" vertical="center" wrapText="1"/>
      <protection/>
    </xf>
    <xf numFmtId="0" fontId="30" fillId="0" borderId="41" xfId="45" applyFont="1" applyBorder="1" applyAlignment="1">
      <alignment horizontal="left" vertical="center" wrapText="1"/>
      <protection/>
    </xf>
    <xf numFmtId="0" fontId="30" fillId="0" borderId="24" xfId="45" applyFont="1" applyBorder="1" applyAlignment="1">
      <alignment vertical="center" wrapText="1"/>
      <protection/>
    </xf>
    <xf numFmtId="0" fontId="30" fillId="0" borderId="43" xfId="45" applyFont="1" applyBorder="1" applyAlignment="1">
      <alignment horizontal="left" vertical="center" wrapText="1"/>
      <protection/>
    </xf>
    <xf numFmtId="0" fontId="30" fillId="33" borderId="50" xfId="45" applyFont="1" applyFill="1" applyBorder="1" applyAlignment="1" applyProtection="1">
      <alignment horizontal="center" vertical="top" wrapText="1"/>
      <protection locked="0"/>
    </xf>
    <xf numFmtId="0" fontId="30" fillId="33" borderId="39" xfId="45" applyFont="1" applyFill="1" applyBorder="1" applyAlignment="1" applyProtection="1">
      <alignment horizontal="center" vertical="top" wrapText="1"/>
      <protection locked="0"/>
    </xf>
    <xf numFmtId="0" fontId="30" fillId="0" borderId="41" xfId="45" applyFont="1" applyBorder="1" applyAlignment="1">
      <alignment vertical="center" wrapText="1"/>
      <protection/>
    </xf>
    <xf numFmtId="0" fontId="39" fillId="44" borderId="84" xfId="45" applyFont="1" applyFill="1" applyBorder="1" applyAlignment="1" applyProtection="1">
      <alignment horizontal="center" vertical="top" wrapText="1"/>
      <protection locked="0"/>
    </xf>
    <xf numFmtId="0" fontId="39" fillId="44" borderId="88" xfId="45" applyFont="1" applyFill="1" applyBorder="1" applyAlignment="1" applyProtection="1">
      <alignment horizontal="center" vertical="top" wrapText="1"/>
      <protection locked="0"/>
    </xf>
    <xf numFmtId="0" fontId="39" fillId="44" borderId="86" xfId="45" applyFont="1" applyFill="1" applyBorder="1" applyAlignment="1" applyProtection="1">
      <alignment horizontal="center" vertical="top" wrapText="1"/>
      <protection locked="0"/>
    </xf>
    <xf numFmtId="0" fontId="39" fillId="44" borderId="67" xfId="45" applyFont="1" applyFill="1" applyBorder="1" applyAlignment="1" applyProtection="1">
      <alignment horizontal="center" vertical="top" wrapText="1"/>
      <protection locked="0"/>
    </xf>
    <xf numFmtId="0" fontId="39" fillId="44" borderId="87" xfId="45" applyFont="1" applyFill="1" applyBorder="1" applyAlignment="1" applyProtection="1">
      <alignment horizontal="center" vertical="top" wrapText="1"/>
      <protection locked="0"/>
    </xf>
    <xf numFmtId="0" fontId="39" fillId="44" borderId="66" xfId="45" applyFont="1" applyFill="1" applyBorder="1" applyAlignment="1" applyProtection="1">
      <alignment horizontal="center" vertical="top" wrapText="1"/>
      <protection locked="0"/>
    </xf>
    <xf numFmtId="0" fontId="39" fillId="45" borderId="85" xfId="45" applyFont="1" applyFill="1" applyBorder="1" applyAlignment="1" applyProtection="1">
      <alignment horizontal="center" vertical="top" wrapText="1"/>
      <protection locked="0"/>
    </xf>
    <xf numFmtId="0" fontId="39" fillId="45" borderId="88" xfId="45" applyFont="1" applyFill="1" applyBorder="1" applyAlignment="1" applyProtection="1">
      <alignment horizontal="center" vertical="top" wrapText="1"/>
      <protection locked="0"/>
    </xf>
    <xf numFmtId="0" fontId="39" fillId="45" borderId="0" xfId="45" applyFont="1" applyFill="1" applyBorder="1" applyAlignment="1" applyProtection="1">
      <alignment horizontal="center" vertical="top" wrapText="1"/>
      <protection locked="0"/>
    </xf>
    <xf numFmtId="0" fontId="39" fillId="45" borderId="67" xfId="45" applyFont="1" applyFill="1" applyBorder="1" applyAlignment="1" applyProtection="1">
      <alignment horizontal="center" vertical="top" wrapText="1"/>
      <protection locked="0"/>
    </xf>
    <xf numFmtId="0" fontId="39" fillId="45" borderId="74" xfId="45" applyFont="1" applyFill="1" applyBorder="1" applyAlignment="1" applyProtection="1">
      <alignment horizontal="center" vertical="top" wrapText="1"/>
      <protection locked="0"/>
    </xf>
    <xf numFmtId="0" fontId="39" fillId="45" borderId="66" xfId="45" applyFont="1" applyFill="1" applyBorder="1" applyAlignment="1" applyProtection="1">
      <alignment horizontal="center" vertical="top" wrapText="1"/>
      <protection locked="0"/>
    </xf>
    <xf numFmtId="0" fontId="30" fillId="33" borderId="21" xfId="45" applyFont="1" applyFill="1" applyBorder="1" applyAlignment="1">
      <alignment horizontal="center" wrapText="1"/>
      <protection/>
    </xf>
    <xf numFmtId="0" fontId="30" fillId="33" borderId="27" xfId="45" applyFont="1" applyFill="1" applyBorder="1" applyAlignment="1">
      <alignment horizontal="center" wrapText="1"/>
      <protection/>
    </xf>
    <xf numFmtId="0" fontId="30" fillId="33" borderId="39" xfId="45" applyFont="1" applyFill="1" applyBorder="1" applyAlignment="1">
      <alignment horizontal="center" wrapText="1"/>
      <protection/>
    </xf>
    <xf numFmtId="0" fontId="30" fillId="33" borderId="69" xfId="45" applyFont="1" applyFill="1" applyBorder="1" applyAlignment="1">
      <alignment horizont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učebné plány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6" width="5.00390625" style="0" customWidth="1"/>
    <col min="7" max="7" width="7.875" style="0" customWidth="1"/>
    <col min="8" max="8" width="6.625" style="0" customWidth="1"/>
    <col min="9" max="9" width="5.00390625" style="0" customWidth="1"/>
    <col min="10" max="10" width="5.625" style="0" customWidth="1"/>
    <col min="11" max="15" width="5.00390625" style="0" customWidth="1"/>
    <col min="16" max="16" width="6.875" style="0" customWidth="1"/>
    <col min="17" max="17" width="6.125" style="0" customWidth="1"/>
  </cols>
  <sheetData>
    <row r="1" spans="16:17" ht="12.75">
      <c r="P1" s="580" t="s">
        <v>555</v>
      </c>
      <c r="Q1" s="580"/>
    </row>
    <row r="2" spans="1:17" ht="17.25" customHeight="1">
      <c r="A2" s="2" t="s">
        <v>0</v>
      </c>
      <c r="B2" s="2"/>
      <c r="C2" s="572" t="s">
        <v>150</v>
      </c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17" ht="21" customHeight="1">
      <c r="A3" s="574" t="s">
        <v>404</v>
      </c>
      <c r="B3" s="574"/>
      <c r="C3" s="574"/>
      <c r="D3" s="574"/>
      <c r="E3" s="574"/>
      <c r="F3" s="574"/>
      <c r="G3" s="574"/>
      <c r="H3" s="574"/>
      <c r="I3" s="574"/>
      <c r="J3" s="574"/>
      <c r="K3" s="575" t="s">
        <v>405</v>
      </c>
      <c r="L3" s="575"/>
      <c r="M3" s="575"/>
      <c r="N3" s="196"/>
      <c r="O3" s="196"/>
      <c r="P3" s="196"/>
      <c r="Q3" s="196"/>
    </row>
    <row r="4" spans="2:17" s="140" customFormat="1" ht="21" customHeight="1">
      <c r="B4" s="197"/>
      <c r="C4" s="197"/>
      <c r="D4" s="197"/>
      <c r="E4" s="197"/>
      <c r="F4" s="197" t="s">
        <v>406</v>
      </c>
      <c r="G4" s="197"/>
      <c r="H4" s="197"/>
      <c r="I4" s="576">
        <v>42262</v>
      </c>
      <c r="J4" s="577"/>
      <c r="K4" s="577"/>
      <c r="L4" s="577"/>
      <c r="M4" s="577"/>
      <c r="N4" s="197"/>
      <c r="O4" s="197"/>
      <c r="P4" s="197"/>
      <c r="Q4" s="197"/>
    </row>
    <row r="5" spans="1:17" ht="12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ht="12.75" customHeight="1">
      <c r="A6" s="199" t="s">
        <v>407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ht="3" customHeight="1"/>
    <row r="8" ht="1.5" customHeight="1"/>
    <row r="9" spans="1:17" s="139" customFormat="1" ht="29.25" customHeight="1" thickBot="1">
      <c r="A9" s="200" t="s">
        <v>27</v>
      </c>
      <c r="B9" s="200" t="s">
        <v>408</v>
      </c>
      <c r="C9" s="200" t="s">
        <v>409</v>
      </c>
      <c r="D9" s="200" t="s">
        <v>410</v>
      </c>
      <c r="E9" s="200" t="s">
        <v>411</v>
      </c>
      <c r="F9" s="201" t="s">
        <v>412</v>
      </c>
      <c r="G9" s="202" t="s">
        <v>413</v>
      </c>
      <c r="H9" s="202" t="s">
        <v>414</v>
      </c>
      <c r="I9" s="203"/>
      <c r="J9" s="200" t="s">
        <v>27</v>
      </c>
      <c r="K9" s="200" t="s">
        <v>408</v>
      </c>
      <c r="L9" s="200" t="s">
        <v>409</v>
      </c>
      <c r="M9" s="200" t="s">
        <v>410</v>
      </c>
      <c r="N9" s="200" t="s">
        <v>411</v>
      </c>
      <c r="O9" s="201" t="s">
        <v>412</v>
      </c>
      <c r="P9" s="202" t="s">
        <v>413</v>
      </c>
      <c r="Q9" s="202" t="s">
        <v>414</v>
      </c>
    </row>
    <row r="10" spans="1:17" ht="24.75" customHeight="1" thickTop="1">
      <c r="A10" s="204" t="s">
        <v>1</v>
      </c>
      <c r="B10" s="205">
        <v>19</v>
      </c>
      <c r="C10" s="205">
        <v>19</v>
      </c>
      <c r="D10" s="205"/>
      <c r="E10" s="205"/>
      <c r="F10" s="206"/>
      <c r="G10" s="207">
        <f aca="true" t="shared" si="0" ref="G10:G17">SUM(B10:F10)</f>
        <v>38</v>
      </c>
      <c r="H10" s="208"/>
      <c r="I10" s="1"/>
      <c r="J10" s="204" t="s">
        <v>6</v>
      </c>
      <c r="K10" s="209">
        <v>25</v>
      </c>
      <c r="L10" s="209">
        <v>17</v>
      </c>
      <c r="M10" s="209"/>
      <c r="N10" s="209"/>
      <c r="O10" s="210"/>
      <c r="P10" s="207">
        <f aca="true" t="shared" si="1" ref="P10:P19">SUM(K10:O10)</f>
        <v>42</v>
      </c>
      <c r="Q10" s="211"/>
    </row>
    <row r="11" spans="1:17" ht="24.75" customHeight="1">
      <c r="A11" s="212" t="s">
        <v>415</v>
      </c>
      <c r="B11" s="213"/>
      <c r="C11" s="213"/>
      <c r="D11" s="213"/>
      <c r="E11" s="213"/>
      <c r="F11" s="214"/>
      <c r="G11" s="215">
        <f t="shared" si="0"/>
        <v>0</v>
      </c>
      <c r="H11" s="216"/>
      <c r="I11" s="1"/>
      <c r="J11" s="212" t="s">
        <v>415</v>
      </c>
      <c r="K11" s="217"/>
      <c r="L11" s="217">
        <v>2</v>
      </c>
      <c r="M11" s="217"/>
      <c r="N11" s="217"/>
      <c r="O11" s="218"/>
      <c r="P11" s="215">
        <f t="shared" si="1"/>
        <v>2</v>
      </c>
      <c r="Q11" s="216"/>
    </row>
    <row r="12" spans="1:17" ht="24.75" customHeight="1">
      <c r="A12" s="219" t="s">
        <v>2</v>
      </c>
      <c r="B12" s="220">
        <v>24</v>
      </c>
      <c r="C12" s="213">
        <v>22</v>
      </c>
      <c r="D12" s="213"/>
      <c r="E12" s="213"/>
      <c r="F12" s="214"/>
      <c r="G12" s="215">
        <f t="shared" si="0"/>
        <v>46</v>
      </c>
      <c r="H12" s="213"/>
      <c r="I12" s="1"/>
      <c r="J12" s="219" t="s">
        <v>7</v>
      </c>
      <c r="K12" s="217">
        <v>27</v>
      </c>
      <c r="L12" s="217">
        <v>22</v>
      </c>
      <c r="M12" s="217"/>
      <c r="N12" s="217"/>
      <c r="O12" s="218"/>
      <c r="P12" s="215">
        <f t="shared" si="1"/>
        <v>49</v>
      </c>
      <c r="Q12" s="217"/>
    </row>
    <row r="13" spans="1:17" ht="24.75" customHeight="1">
      <c r="A13" s="212" t="s">
        <v>415</v>
      </c>
      <c r="B13" s="213"/>
      <c r="C13" s="213"/>
      <c r="D13" s="213"/>
      <c r="E13" s="213"/>
      <c r="F13" s="214"/>
      <c r="G13" s="215">
        <f>SUM(B13:F13)</f>
        <v>0</v>
      </c>
      <c r="H13" s="216"/>
      <c r="I13" s="1"/>
      <c r="J13" s="212" t="s">
        <v>415</v>
      </c>
      <c r="K13" s="217">
        <v>5</v>
      </c>
      <c r="L13" s="217">
        <v>3</v>
      </c>
      <c r="M13" s="217"/>
      <c r="N13" s="217"/>
      <c r="O13" s="218"/>
      <c r="P13" s="215">
        <f t="shared" si="1"/>
        <v>8</v>
      </c>
      <c r="Q13" s="216"/>
    </row>
    <row r="14" spans="1:17" ht="24.75" customHeight="1">
      <c r="A14" s="219" t="s">
        <v>3</v>
      </c>
      <c r="B14" s="213">
        <v>24</v>
      </c>
      <c r="C14" s="213">
        <v>24</v>
      </c>
      <c r="D14" s="213"/>
      <c r="E14" s="213"/>
      <c r="F14" s="214"/>
      <c r="G14" s="215">
        <f t="shared" si="0"/>
        <v>48</v>
      </c>
      <c r="H14" s="213"/>
      <c r="I14" s="1"/>
      <c r="J14" s="219" t="s">
        <v>8</v>
      </c>
      <c r="K14" s="217">
        <v>13</v>
      </c>
      <c r="L14" s="217">
        <v>20</v>
      </c>
      <c r="M14" s="217"/>
      <c r="N14" s="217"/>
      <c r="O14" s="218"/>
      <c r="P14" s="215">
        <f t="shared" si="1"/>
        <v>33</v>
      </c>
      <c r="Q14" s="217"/>
    </row>
    <row r="15" spans="1:17" ht="24.75" customHeight="1">
      <c r="A15" s="212" t="s">
        <v>415</v>
      </c>
      <c r="B15" s="213"/>
      <c r="C15" s="213">
        <v>2</v>
      </c>
      <c r="D15" s="213"/>
      <c r="E15" s="213"/>
      <c r="F15" s="214"/>
      <c r="G15" s="215">
        <f t="shared" si="0"/>
        <v>2</v>
      </c>
      <c r="H15" s="216"/>
      <c r="I15" s="1"/>
      <c r="J15" s="212" t="s">
        <v>415</v>
      </c>
      <c r="K15" s="217"/>
      <c r="L15" s="217">
        <v>4</v>
      </c>
      <c r="M15" s="217"/>
      <c r="N15" s="221"/>
      <c r="O15" s="222"/>
      <c r="P15" s="215">
        <f t="shared" si="1"/>
        <v>4</v>
      </c>
      <c r="Q15" s="216"/>
    </row>
    <row r="16" spans="1:17" ht="24.75" customHeight="1">
      <c r="A16" s="219" t="s">
        <v>4</v>
      </c>
      <c r="B16" s="223">
        <v>16</v>
      </c>
      <c r="C16" s="223">
        <v>22</v>
      </c>
      <c r="D16" s="223">
        <v>16</v>
      </c>
      <c r="E16" s="223"/>
      <c r="F16" s="224"/>
      <c r="G16" s="215">
        <f t="shared" si="0"/>
        <v>54</v>
      </c>
      <c r="H16" s="213"/>
      <c r="I16" s="1"/>
      <c r="J16" s="219" t="s">
        <v>9</v>
      </c>
      <c r="K16" s="217">
        <v>18</v>
      </c>
      <c r="L16" s="217">
        <v>22</v>
      </c>
      <c r="M16" s="217"/>
      <c r="N16" s="221"/>
      <c r="O16" s="222"/>
      <c r="P16" s="215">
        <f t="shared" si="1"/>
        <v>40</v>
      </c>
      <c r="Q16" s="217"/>
    </row>
    <row r="17" spans="1:17" ht="24.75" customHeight="1">
      <c r="A17" s="212" t="s">
        <v>415</v>
      </c>
      <c r="B17" s="213"/>
      <c r="C17" s="213">
        <v>1</v>
      </c>
      <c r="D17" s="213"/>
      <c r="E17" s="213"/>
      <c r="F17" s="213"/>
      <c r="G17" s="225">
        <f t="shared" si="0"/>
        <v>1</v>
      </c>
      <c r="H17" s="216"/>
      <c r="I17" s="1"/>
      <c r="J17" s="212" t="s">
        <v>415</v>
      </c>
      <c r="K17" s="217"/>
      <c r="L17" s="217">
        <v>2</v>
      </c>
      <c r="M17" s="217"/>
      <c r="N17" s="221"/>
      <c r="O17" s="222"/>
      <c r="P17" s="215">
        <f t="shared" si="1"/>
        <v>2</v>
      </c>
      <c r="Q17" s="216"/>
    </row>
    <row r="18" spans="1:17" ht="24.75" customHeight="1">
      <c r="A18" s="1"/>
      <c r="B18" s="1"/>
      <c r="C18" s="1"/>
      <c r="D18" s="1"/>
      <c r="E18" s="578" t="s">
        <v>16</v>
      </c>
      <c r="F18" s="578"/>
      <c r="G18" s="215">
        <f>SUM(G10,G12,G14,G16)</f>
        <v>186</v>
      </c>
      <c r="H18" s="215">
        <f>H10+H12+H14+H16</f>
        <v>0</v>
      </c>
      <c r="I18" s="1"/>
      <c r="J18" s="219" t="s">
        <v>10</v>
      </c>
      <c r="K18" s="221">
        <v>20</v>
      </c>
      <c r="L18" s="221">
        <v>16</v>
      </c>
      <c r="M18" s="221">
        <v>17</v>
      </c>
      <c r="N18" s="221"/>
      <c r="O18" s="221"/>
      <c r="P18" s="215">
        <f t="shared" si="1"/>
        <v>53</v>
      </c>
      <c r="Q18" s="217"/>
    </row>
    <row r="19" spans="1:17" ht="24.75" customHeight="1">
      <c r="A19" s="1"/>
      <c r="B19" s="1"/>
      <c r="C19" s="1"/>
      <c r="D19" s="1"/>
      <c r="E19" s="579" t="s">
        <v>415</v>
      </c>
      <c r="F19" s="579"/>
      <c r="G19" s="207">
        <f>SUM(G11,G13,G15,G17)</f>
        <v>3</v>
      </c>
      <c r="H19" s="226"/>
      <c r="I19" s="1"/>
      <c r="J19" s="212" t="s">
        <v>415</v>
      </c>
      <c r="K19" s="217"/>
      <c r="L19" s="217">
        <v>2</v>
      </c>
      <c r="M19" s="217">
        <v>3</v>
      </c>
      <c r="N19" s="217"/>
      <c r="O19" s="217"/>
      <c r="P19" s="215">
        <f t="shared" si="1"/>
        <v>5</v>
      </c>
      <c r="Q19" s="216"/>
    </row>
    <row r="20" spans="1:17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78" t="s">
        <v>16</v>
      </c>
      <c r="O20" s="578"/>
      <c r="P20" s="215">
        <f>SUM(P10,P12,P14,P16,P18)</f>
        <v>217</v>
      </c>
      <c r="Q20" s="215">
        <f>Q10+Q12+Q14+Q16+Q18</f>
        <v>0</v>
      </c>
    </row>
    <row r="21" spans="14:16" ht="24.75" customHeight="1">
      <c r="N21" s="579" t="s">
        <v>415</v>
      </c>
      <c r="O21" s="579"/>
      <c r="P21" s="227">
        <f>SUM(P11,P13,P15,P17,P19)</f>
        <v>21</v>
      </c>
    </row>
    <row r="22" spans="14:16" ht="24.75" customHeight="1">
      <c r="N22" s="228"/>
      <c r="O22" s="228"/>
      <c r="P22" s="141"/>
    </row>
    <row r="23" spans="1:16" ht="24.75" customHeight="1">
      <c r="A23" s="581" t="s">
        <v>416</v>
      </c>
      <c r="B23" s="581"/>
      <c r="C23" s="581"/>
      <c r="D23" s="581"/>
      <c r="E23" s="581"/>
      <c r="F23" s="581"/>
      <c r="G23" s="179" t="s">
        <v>417</v>
      </c>
      <c r="H23" s="229">
        <f>G18+P20</f>
        <v>403</v>
      </c>
      <c r="N23" s="228"/>
      <c r="O23" s="228"/>
      <c r="P23" s="141"/>
    </row>
    <row r="24" spans="7:16" ht="24.75" customHeight="1">
      <c r="G24" s="230" t="s">
        <v>415</v>
      </c>
      <c r="H24" s="229">
        <f>G19+P21</f>
        <v>24</v>
      </c>
      <c r="N24" s="228"/>
      <c r="O24" s="228"/>
      <c r="P24" s="141"/>
    </row>
    <row r="25" spans="7:8" ht="24.75" customHeight="1">
      <c r="G25" s="179" t="s">
        <v>418</v>
      </c>
      <c r="H25" s="229">
        <f>H18+Q20</f>
        <v>0</v>
      </c>
    </row>
    <row r="27" spans="1:17" ht="20.25" customHeight="1">
      <c r="A27" s="199" t="s">
        <v>419</v>
      </c>
      <c r="B27" s="1"/>
      <c r="C27" s="1"/>
      <c r="D27" s="1"/>
      <c r="E27" s="1"/>
      <c r="F27" s="1"/>
      <c r="G27" s="1"/>
      <c r="H27" s="231">
        <v>98</v>
      </c>
      <c r="I27" s="1" t="s">
        <v>420</v>
      </c>
      <c r="J27" s="1"/>
      <c r="K27" s="1"/>
      <c r="L27" s="1"/>
      <c r="M27" s="231">
        <v>4</v>
      </c>
      <c r="N27" s="1"/>
      <c r="O27" s="1"/>
      <c r="P27" s="1"/>
      <c r="Q27" s="1"/>
    </row>
    <row r="31" spans="1:8" ht="12.75">
      <c r="A31" t="s">
        <v>71</v>
      </c>
      <c r="F31" s="582">
        <v>42254</v>
      </c>
      <c r="G31" s="582"/>
      <c r="H31" s="582"/>
    </row>
    <row r="35" spans="11:17" ht="12.75">
      <c r="K35" s="571" t="s">
        <v>368</v>
      </c>
      <c r="L35" s="571"/>
      <c r="M35" s="571"/>
      <c r="N35" s="571"/>
      <c r="O35" s="571"/>
      <c r="P35" s="571"/>
      <c r="Q35" s="571"/>
    </row>
    <row r="36" ht="12.75">
      <c r="M36" t="s">
        <v>14</v>
      </c>
    </row>
    <row r="37" ht="12.75">
      <c r="A37" s="232" t="s">
        <v>421</v>
      </c>
    </row>
  </sheetData>
  <sheetProtection selectLockedCells="1"/>
  <mergeCells count="12">
    <mergeCell ref="P1:Q1"/>
    <mergeCell ref="N20:O20"/>
    <mergeCell ref="N21:O21"/>
    <mergeCell ref="A23:F23"/>
    <mergeCell ref="F31:H31"/>
    <mergeCell ref="K35:Q35"/>
    <mergeCell ref="C2:Q2"/>
    <mergeCell ref="A3:J3"/>
    <mergeCell ref="K3:M3"/>
    <mergeCell ref="I4:M4"/>
    <mergeCell ref="E18:F18"/>
    <mergeCell ref="E19:F19"/>
  </mergeCells>
  <printOptions/>
  <pageMargins left="0.65" right="0.28" top="0.99" bottom="0.28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125" style="119" customWidth="1"/>
    <col min="2" max="2" width="18.375" style="119" customWidth="1"/>
    <col min="3" max="3" width="32.875" style="119" customWidth="1"/>
    <col min="4" max="4" width="7.875" style="119" customWidth="1"/>
    <col min="5" max="5" width="20.625" style="119" customWidth="1"/>
    <col min="6" max="16384" width="9.125" style="119" customWidth="1"/>
  </cols>
  <sheetData>
    <row r="1" spans="1:5" ht="12.75">
      <c r="A1" s="634" t="s">
        <v>86</v>
      </c>
      <c r="B1" s="635"/>
      <c r="C1" s="635"/>
      <c r="D1" s="635"/>
      <c r="E1" s="636"/>
    </row>
    <row r="2" spans="1:5" s="135" customFormat="1" ht="13.5" thickBot="1">
      <c r="A2" s="132" t="s">
        <v>85</v>
      </c>
      <c r="B2" s="133" t="s">
        <v>82</v>
      </c>
      <c r="C2" s="133" t="s">
        <v>145</v>
      </c>
      <c r="D2" s="133" t="s">
        <v>18</v>
      </c>
      <c r="E2" s="134" t="s">
        <v>83</v>
      </c>
    </row>
    <row r="3" spans="1:5" ht="15.75" customHeight="1" thickTop="1">
      <c r="A3" s="124" t="s">
        <v>1</v>
      </c>
      <c r="B3" s="125" t="s">
        <v>360</v>
      </c>
      <c r="C3" s="192" t="s">
        <v>363</v>
      </c>
      <c r="D3" s="637" t="s">
        <v>150</v>
      </c>
      <c r="E3" s="126" t="s">
        <v>368</v>
      </c>
    </row>
    <row r="4" spans="1:5" ht="15.75" customHeight="1">
      <c r="A4" s="124" t="s">
        <v>1</v>
      </c>
      <c r="B4" s="125" t="s">
        <v>360</v>
      </c>
      <c r="C4" s="192" t="s">
        <v>365</v>
      </c>
      <c r="D4" s="628"/>
      <c r="E4" s="126" t="s">
        <v>368</v>
      </c>
    </row>
    <row r="5" spans="1:5" ht="15.75" customHeight="1">
      <c r="A5" s="124" t="s">
        <v>1</v>
      </c>
      <c r="B5" s="125" t="s">
        <v>369</v>
      </c>
      <c r="C5" s="192" t="s">
        <v>366</v>
      </c>
      <c r="D5" s="628"/>
      <c r="E5" s="126" t="s">
        <v>368</v>
      </c>
    </row>
    <row r="6" spans="1:5" ht="15.75" customHeight="1">
      <c r="A6" s="124" t="s">
        <v>1</v>
      </c>
      <c r="B6" s="125" t="s">
        <v>369</v>
      </c>
      <c r="C6" s="192" t="s">
        <v>372</v>
      </c>
      <c r="D6" s="628"/>
      <c r="E6" s="126" t="s">
        <v>368</v>
      </c>
    </row>
    <row r="7" spans="1:5" ht="15.75" customHeight="1">
      <c r="A7" s="124" t="s">
        <v>1</v>
      </c>
      <c r="B7" s="125" t="s">
        <v>369</v>
      </c>
      <c r="C7" s="192" t="s">
        <v>364</v>
      </c>
      <c r="D7" s="628"/>
      <c r="E7" s="126" t="s">
        <v>368</v>
      </c>
    </row>
    <row r="8" spans="1:5" ht="15.75" customHeight="1">
      <c r="A8" s="124" t="s">
        <v>1</v>
      </c>
      <c r="B8" s="125" t="s">
        <v>369</v>
      </c>
      <c r="C8" s="192" t="s">
        <v>372</v>
      </c>
      <c r="D8" s="628"/>
      <c r="E8" s="126" t="s">
        <v>359</v>
      </c>
    </row>
    <row r="9" spans="1:5" ht="15.75" customHeight="1">
      <c r="A9" s="124" t="s">
        <v>1</v>
      </c>
      <c r="B9" s="125" t="s">
        <v>369</v>
      </c>
      <c r="C9" s="192" t="s">
        <v>364</v>
      </c>
      <c r="D9" s="628"/>
      <c r="E9" s="126" t="s">
        <v>359</v>
      </c>
    </row>
    <row r="10" spans="1:5" ht="15.75" customHeight="1">
      <c r="A10" s="124" t="s">
        <v>2</v>
      </c>
      <c r="B10" s="125" t="s">
        <v>358</v>
      </c>
      <c r="C10" s="192" t="s">
        <v>371</v>
      </c>
      <c r="D10" s="628"/>
      <c r="E10" s="126" t="s">
        <v>362</v>
      </c>
    </row>
    <row r="11" spans="1:5" ht="15.75" customHeight="1">
      <c r="A11" s="124" t="s">
        <v>2</v>
      </c>
      <c r="B11" s="125" t="s">
        <v>358</v>
      </c>
      <c r="C11" s="192" t="s">
        <v>364</v>
      </c>
      <c r="D11" s="628"/>
      <c r="E11" s="126" t="s">
        <v>362</v>
      </c>
    </row>
    <row r="12" spans="1:5" ht="15.75" customHeight="1">
      <c r="A12" s="124" t="s">
        <v>2</v>
      </c>
      <c r="B12" s="125" t="s">
        <v>358</v>
      </c>
      <c r="C12" s="192" t="s">
        <v>363</v>
      </c>
      <c r="D12" s="628"/>
      <c r="E12" s="126" t="s">
        <v>362</v>
      </c>
    </row>
    <row r="13" spans="1:5" ht="15.75" customHeight="1">
      <c r="A13" s="124" t="s">
        <v>2</v>
      </c>
      <c r="B13" s="125" t="s">
        <v>358</v>
      </c>
      <c r="C13" s="192" t="s">
        <v>365</v>
      </c>
      <c r="D13" s="628"/>
      <c r="E13" s="126" t="s">
        <v>362</v>
      </c>
    </row>
    <row r="14" spans="1:5" ht="15.75" customHeight="1">
      <c r="A14" s="124" t="s">
        <v>2</v>
      </c>
      <c r="B14" s="125" t="s">
        <v>360</v>
      </c>
      <c r="C14" s="192" t="s">
        <v>364</v>
      </c>
      <c r="D14" s="628"/>
      <c r="E14" s="126" t="s">
        <v>368</v>
      </c>
    </row>
    <row r="15" spans="1:5" ht="15.75" customHeight="1">
      <c r="A15" s="124" t="s">
        <v>2</v>
      </c>
      <c r="B15" s="125" t="s">
        <v>369</v>
      </c>
      <c r="C15" s="192" t="s">
        <v>366</v>
      </c>
      <c r="D15" s="628"/>
      <c r="E15" s="126" t="s">
        <v>359</v>
      </c>
    </row>
    <row r="16" spans="1:5" ht="15.75" customHeight="1">
      <c r="A16" s="124" t="s">
        <v>3</v>
      </c>
      <c r="B16" s="125" t="s">
        <v>358</v>
      </c>
      <c r="C16" s="192" t="s">
        <v>370</v>
      </c>
      <c r="D16" s="628"/>
      <c r="E16" s="126" t="s">
        <v>362</v>
      </c>
    </row>
    <row r="17" spans="1:5" ht="15.75" customHeight="1">
      <c r="A17" s="124" t="s">
        <v>3</v>
      </c>
      <c r="B17" s="125" t="s">
        <v>369</v>
      </c>
      <c r="C17" s="192" t="s">
        <v>377</v>
      </c>
      <c r="D17" s="628"/>
      <c r="E17" s="126" t="s">
        <v>368</v>
      </c>
    </row>
    <row r="18" spans="1:5" ht="15.75" customHeight="1">
      <c r="A18" s="124" t="s">
        <v>3</v>
      </c>
      <c r="B18" s="125" t="s">
        <v>369</v>
      </c>
      <c r="C18" s="192" t="s">
        <v>377</v>
      </c>
      <c r="D18" s="628"/>
      <c r="E18" s="126" t="s">
        <v>359</v>
      </c>
    </row>
    <row r="19" spans="1:5" ht="15.75" customHeight="1">
      <c r="A19" s="124" t="s">
        <v>4</v>
      </c>
      <c r="B19" s="125" t="s">
        <v>358</v>
      </c>
      <c r="C19" s="192" t="s">
        <v>371</v>
      </c>
      <c r="D19" s="628"/>
      <c r="E19" s="126" t="s">
        <v>362</v>
      </c>
    </row>
    <row r="20" spans="1:5" ht="15.75" customHeight="1">
      <c r="A20" s="124" t="s">
        <v>4</v>
      </c>
      <c r="B20" s="125" t="s">
        <v>358</v>
      </c>
      <c r="C20" s="192" t="s">
        <v>376</v>
      </c>
      <c r="D20" s="628"/>
      <c r="E20" s="126" t="s">
        <v>362</v>
      </c>
    </row>
    <row r="21" spans="1:5" ht="15.75" customHeight="1">
      <c r="A21" s="124" t="s">
        <v>4</v>
      </c>
      <c r="B21" s="125" t="s">
        <v>358</v>
      </c>
      <c r="C21" s="192" t="s">
        <v>386</v>
      </c>
      <c r="D21" s="628"/>
      <c r="E21" s="126" t="s">
        <v>362</v>
      </c>
    </row>
    <row r="22" spans="1:5" ht="15.75" customHeight="1">
      <c r="A22" s="124" t="s">
        <v>4</v>
      </c>
      <c r="B22" s="125" t="s">
        <v>360</v>
      </c>
      <c r="C22" s="192" t="s">
        <v>371</v>
      </c>
      <c r="D22" s="628"/>
      <c r="E22" s="126" t="s">
        <v>368</v>
      </c>
    </row>
    <row r="23" spans="1:5" ht="15.75" customHeight="1">
      <c r="A23" s="124" t="s">
        <v>4</v>
      </c>
      <c r="B23" s="125" t="s">
        <v>360</v>
      </c>
      <c r="C23" s="192" t="s">
        <v>376</v>
      </c>
      <c r="D23" s="628"/>
      <c r="E23" s="126" t="s">
        <v>368</v>
      </c>
    </row>
    <row r="24" spans="1:5" ht="15.75" customHeight="1">
      <c r="A24" s="124" t="s">
        <v>4</v>
      </c>
      <c r="B24" s="125" t="s">
        <v>360</v>
      </c>
      <c r="C24" s="192" t="s">
        <v>371</v>
      </c>
      <c r="D24" s="628"/>
      <c r="E24" s="126" t="s">
        <v>368</v>
      </c>
    </row>
    <row r="25" spans="1:5" ht="15.75" customHeight="1">
      <c r="A25" s="124" t="s">
        <v>6</v>
      </c>
      <c r="B25" s="125" t="s">
        <v>358</v>
      </c>
      <c r="C25" s="125" t="s">
        <v>358</v>
      </c>
      <c r="D25" s="628"/>
      <c r="E25" s="126" t="s">
        <v>362</v>
      </c>
    </row>
    <row r="26" spans="1:5" ht="15.75" customHeight="1">
      <c r="A26" s="124" t="s">
        <v>6</v>
      </c>
      <c r="B26" s="125" t="s">
        <v>358</v>
      </c>
      <c r="C26" s="192" t="s">
        <v>367</v>
      </c>
      <c r="D26" s="628"/>
      <c r="E26" s="126" t="s">
        <v>362</v>
      </c>
    </row>
    <row r="27" spans="1:5" ht="15.75" customHeight="1">
      <c r="A27" s="124" t="s">
        <v>7</v>
      </c>
      <c r="B27" s="125" t="s">
        <v>358</v>
      </c>
      <c r="C27" s="192" t="s">
        <v>374</v>
      </c>
      <c r="D27" s="628"/>
      <c r="E27" s="126" t="s">
        <v>362</v>
      </c>
    </row>
    <row r="28" spans="1:5" ht="15.75" customHeight="1">
      <c r="A28" s="124" t="s">
        <v>7</v>
      </c>
      <c r="B28" s="125" t="s">
        <v>358</v>
      </c>
      <c r="C28" s="192" t="s">
        <v>377</v>
      </c>
      <c r="D28" s="628"/>
      <c r="E28" s="126" t="s">
        <v>362</v>
      </c>
    </row>
    <row r="29" spans="1:5" ht="15.75" customHeight="1">
      <c r="A29" s="124" t="s">
        <v>7</v>
      </c>
      <c r="B29" s="125" t="s">
        <v>358</v>
      </c>
      <c r="C29" s="192" t="s">
        <v>375</v>
      </c>
      <c r="D29" s="628"/>
      <c r="E29" s="126" t="s">
        <v>362</v>
      </c>
    </row>
    <row r="30" spans="1:5" ht="15.75" customHeight="1">
      <c r="A30" s="124" t="s">
        <v>7</v>
      </c>
      <c r="B30" s="125" t="s">
        <v>360</v>
      </c>
      <c r="C30" s="192" t="s">
        <v>373</v>
      </c>
      <c r="D30" s="628"/>
      <c r="E30" s="126" t="s">
        <v>368</v>
      </c>
    </row>
    <row r="31" spans="1:5" ht="15.75" customHeight="1">
      <c r="A31" s="124" t="s">
        <v>8</v>
      </c>
      <c r="B31" s="125" t="s">
        <v>360</v>
      </c>
      <c r="C31" s="192" t="s">
        <v>361</v>
      </c>
      <c r="D31" s="628"/>
      <c r="E31" s="126" t="s">
        <v>368</v>
      </c>
    </row>
    <row r="32" spans="1:5" ht="15.75" customHeight="1">
      <c r="A32" s="124" t="s">
        <v>1</v>
      </c>
      <c r="B32" s="125" t="s">
        <v>378</v>
      </c>
      <c r="C32" s="129" t="s">
        <v>379</v>
      </c>
      <c r="D32" s="628"/>
      <c r="E32" s="126" t="s">
        <v>380</v>
      </c>
    </row>
    <row r="33" spans="1:5" ht="15.75" customHeight="1">
      <c r="A33" s="124" t="s">
        <v>2</v>
      </c>
      <c r="B33" s="125" t="s">
        <v>378</v>
      </c>
      <c r="C33" s="129" t="s">
        <v>381</v>
      </c>
      <c r="D33" s="628"/>
      <c r="E33" s="126" t="s">
        <v>380</v>
      </c>
    </row>
    <row r="34" spans="1:5" ht="15.75" customHeight="1">
      <c r="A34" s="124" t="s">
        <v>2</v>
      </c>
      <c r="B34" s="125" t="s">
        <v>378</v>
      </c>
      <c r="C34" s="129" t="s">
        <v>381</v>
      </c>
      <c r="D34" s="628"/>
      <c r="E34" s="126" t="s">
        <v>383</v>
      </c>
    </row>
    <row r="35" spans="1:5" ht="15.75" customHeight="1">
      <c r="A35" s="124" t="s">
        <v>3</v>
      </c>
      <c r="B35" s="125" t="s">
        <v>382</v>
      </c>
      <c r="C35" s="129" t="s">
        <v>384</v>
      </c>
      <c r="D35" s="628"/>
      <c r="E35" s="126" t="s">
        <v>387</v>
      </c>
    </row>
    <row r="36" spans="1:5" ht="15.75" customHeight="1">
      <c r="A36" s="124" t="s">
        <v>3</v>
      </c>
      <c r="B36" s="125" t="s">
        <v>378</v>
      </c>
      <c r="C36" s="129" t="s">
        <v>388</v>
      </c>
      <c r="D36" s="628"/>
      <c r="E36" s="130" t="s">
        <v>380</v>
      </c>
    </row>
    <row r="37" spans="1:5" ht="15.75" customHeight="1">
      <c r="A37" s="124" t="s">
        <v>3</v>
      </c>
      <c r="B37" s="125" t="s">
        <v>378</v>
      </c>
      <c r="C37" s="129" t="s">
        <v>384</v>
      </c>
      <c r="D37" s="628"/>
      <c r="E37" s="130" t="s">
        <v>383</v>
      </c>
    </row>
    <row r="38" spans="1:5" ht="15.75" customHeight="1">
      <c r="A38" s="128" t="s">
        <v>4</v>
      </c>
      <c r="B38" s="125" t="s">
        <v>382</v>
      </c>
      <c r="C38" s="129" t="s">
        <v>381</v>
      </c>
      <c r="D38" s="628"/>
      <c r="E38" s="130" t="s">
        <v>387</v>
      </c>
    </row>
    <row r="39" spans="1:5" ht="15.75" customHeight="1" thickBot="1">
      <c r="A39" s="136" t="s">
        <v>6</v>
      </c>
      <c r="B39" s="137" t="s">
        <v>378</v>
      </c>
      <c r="C39" s="137" t="s">
        <v>385</v>
      </c>
      <c r="D39" s="629"/>
      <c r="E39" s="138" t="s">
        <v>380</v>
      </c>
    </row>
  </sheetData>
  <sheetProtection/>
  <mergeCells count="2">
    <mergeCell ref="A1:E1"/>
    <mergeCell ref="D3:D39"/>
  </mergeCells>
  <printOptions/>
  <pageMargins left="0.75" right="0.4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0.625" style="234" customWidth="1"/>
    <col min="2" max="2" width="21.25390625" style="234" customWidth="1"/>
    <col min="3" max="3" width="7.125" style="234" customWidth="1"/>
    <col min="4" max="33" width="3.25390625" style="234" customWidth="1"/>
    <col min="34" max="16384" width="9.125" style="234" customWidth="1"/>
  </cols>
  <sheetData>
    <row r="1" spans="1:27" ht="14.25">
      <c r="A1" s="233" t="s">
        <v>422</v>
      </c>
      <c r="B1" s="683" t="s">
        <v>150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</row>
    <row r="2" spans="1:33" ht="15.75">
      <c r="A2" s="684" t="s">
        <v>423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</row>
    <row r="3" spans="1:33" ht="14.25">
      <c r="A3" s="235" t="s">
        <v>424</v>
      </c>
      <c r="B3" s="236">
        <v>42248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</row>
    <row r="4" ht="13.5" thickBot="1">
      <c r="C4" s="238"/>
    </row>
    <row r="5" spans="1:33" ht="15" customHeight="1">
      <c r="A5" s="238"/>
      <c r="B5" s="238"/>
      <c r="C5" s="239"/>
      <c r="D5" s="685" t="s">
        <v>425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7" t="s">
        <v>426</v>
      </c>
      <c r="AC5" s="688"/>
      <c r="AD5" s="693" t="s">
        <v>427</v>
      </c>
      <c r="AE5" s="694"/>
      <c r="AF5" s="699" t="s">
        <v>428</v>
      </c>
      <c r="AG5" s="700"/>
    </row>
    <row r="6" spans="1:33" ht="13.5" customHeight="1" thickBot="1">
      <c r="A6" s="240"/>
      <c r="B6" s="240"/>
      <c r="C6" s="239"/>
      <c r="D6" s="673" t="s">
        <v>429</v>
      </c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89"/>
      <c r="AC6" s="690"/>
      <c r="AD6" s="695"/>
      <c r="AE6" s="696"/>
      <c r="AF6" s="701"/>
      <c r="AG6" s="702"/>
    </row>
    <row r="7" spans="1:33" ht="14.25" customHeight="1" thickBot="1">
      <c r="A7" s="675" t="s">
        <v>430</v>
      </c>
      <c r="B7" s="681" t="s">
        <v>431</v>
      </c>
      <c r="C7" s="682"/>
      <c r="D7" s="670" t="s">
        <v>432</v>
      </c>
      <c r="E7" s="671"/>
      <c r="F7" s="668" t="s">
        <v>433</v>
      </c>
      <c r="G7" s="669"/>
      <c r="H7" s="670" t="s">
        <v>434</v>
      </c>
      <c r="I7" s="671"/>
      <c r="J7" s="668" t="s">
        <v>435</v>
      </c>
      <c r="K7" s="669"/>
      <c r="L7" s="670" t="s">
        <v>436</v>
      </c>
      <c r="M7" s="671"/>
      <c r="N7" s="668" t="s">
        <v>437</v>
      </c>
      <c r="O7" s="669"/>
      <c r="P7" s="677" t="s">
        <v>438</v>
      </c>
      <c r="Q7" s="678"/>
      <c r="R7" s="668" t="s">
        <v>439</v>
      </c>
      <c r="S7" s="669"/>
      <c r="T7" s="670" t="s">
        <v>440</v>
      </c>
      <c r="U7" s="671"/>
      <c r="V7" s="677" t="s">
        <v>441</v>
      </c>
      <c r="W7" s="678"/>
      <c r="X7" s="668" t="s">
        <v>442</v>
      </c>
      <c r="Y7" s="671"/>
      <c r="Z7" s="679" t="s">
        <v>443</v>
      </c>
      <c r="AA7" s="680"/>
      <c r="AB7" s="691"/>
      <c r="AC7" s="692"/>
      <c r="AD7" s="697"/>
      <c r="AE7" s="698"/>
      <c r="AF7" s="703"/>
      <c r="AG7" s="704"/>
    </row>
    <row r="8" spans="1:33" s="259" customFormat="1" ht="12" customHeight="1" thickBot="1">
      <c r="A8" s="676"/>
      <c r="B8" s="241" t="s">
        <v>444</v>
      </c>
      <c r="C8" s="242" t="s">
        <v>445</v>
      </c>
      <c r="D8" s="243" t="s">
        <v>446</v>
      </c>
      <c r="E8" s="244" t="s">
        <v>447</v>
      </c>
      <c r="F8" s="245" t="s">
        <v>446</v>
      </c>
      <c r="G8" s="246" t="s">
        <v>447</v>
      </c>
      <c r="H8" s="243" t="s">
        <v>446</v>
      </c>
      <c r="I8" s="244" t="s">
        <v>447</v>
      </c>
      <c r="J8" s="247" t="s">
        <v>446</v>
      </c>
      <c r="K8" s="248" t="s">
        <v>447</v>
      </c>
      <c r="L8" s="249" t="s">
        <v>446</v>
      </c>
      <c r="M8" s="250" t="s">
        <v>447</v>
      </c>
      <c r="N8" s="247" t="s">
        <v>446</v>
      </c>
      <c r="O8" s="248" t="s">
        <v>447</v>
      </c>
      <c r="P8" s="243" t="s">
        <v>446</v>
      </c>
      <c r="Q8" s="244" t="s">
        <v>447</v>
      </c>
      <c r="R8" s="251" t="s">
        <v>446</v>
      </c>
      <c r="S8" s="252" t="s">
        <v>447</v>
      </c>
      <c r="T8" s="243" t="s">
        <v>446</v>
      </c>
      <c r="U8" s="244" t="s">
        <v>447</v>
      </c>
      <c r="V8" s="243" t="s">
        <v>446</v>
      </c>
      <c r="W8" s="244" t="s">
        <v>447</v>
      </c>
      <c r="X8" s="251" t="s">
        <v>446</v>
      </c>
      <c r="Y8" s="250" t="s">
        <v>447</v>
      </c>
      <c r="Z8" s="247" t="s">
        <v>446</v>
      </c>
      <c r="AA8" s="244" t="s">
        <v>447</v>
      </c>
      <c r="AB8" s="253" t="s">
        <v>446</v>
      </c>
      <c r="AC8" s="254" t="s">
        <v>447</v>
      </c>
      <c r="AD8" s="255" t="s">
        <v>446</v>
      </c>
      <c r="AE8" s="256" t="s">
        <v>447</v>
      </c>
      <c r="AF8" s="257" t="s">
        <v>446</v>
      </c>
      <c r="AG8" s="258" t="s">
        <v>447</v>
      </c>
    </row>
    <row r="9" spans="1:33" ht="15" customHeight="1" thickTop="1">
      <c r="A9" s="667" t="s">
        <v>448</v>
      </c>
      <c r="B9" s="260" t="s">
        <v>449</v>
      </c>
      <c r="C9" s="261" t="s">
        <v>450</v>
      </c>
      <c r="D9" s="262">
        <v>9</v>
      </c>
      <c r="E9" s="263"/>
      <c r="F9" s="264">
        <v>9</v>
      </c>
      <c r="G9" s="265"/>
      <c r="H9" s="266"/>
      <c r="I9" s="263"/>
      <c r="J9" s="267">
        <v>8</v>
      </c>
      <c r="K9" s="268"/>
      <c r="L9" s="269">
        <v>8</v>
      </c>
      <c r="M9" s="270"/>
      <c r="N9" s="271"/>
      <c r="O9" s="268"/>
      <c r="P9" s="266">
        <v>7</v>
      </c>
      <c r="Q9" s="263">
        <v>1</v>
      </c>
      <c r="R9" s="269">
        <v>7</v>
      </c>
      <c r="S9" s="265">
        <v>1</v>
      </c>
      <c r="T9" s="266"/>
      <c r="U9" s="263"/>
      <c r="V9" s="262">
        <v>7</v>
      </c>
      <c r="W9" s="263"/>
      <c r="X9" s="272">
        <v>7</v>
      </c>
      <c r="Y9" s="270"/>
      <c r="Z9" s="267"/>
      <c r="AA9" s="263"/>
      <c r="AB9" s="273">
        <f aca="true" t="shared" si="0" ref="AB9:AG24">SUM(D9,J9,P9,V9)</f>
        <v>31</v>
      </c>
      <c r="AC9" s="274">
        <f t="shared" si="0"/>
        <v>1</v>
      </c>
      <c r="AD9" s="275">
        <f t="shared" si="0"/>
        <v>31</v>
      </c>
      <c r="AE9" s="276">
        <f t="shared" si="0"/>
        <v>1</v>
      </c>
      <c r="AF9" s="277">
        <f t="shared" si="0"/>
        <v>0</v>
      </c>
      <c r="AG9" s="278">
        <f t="shared" si="0"/>
        <v>0</v>
      </c>
    </row>
    <row r="10" spans="1:33" ht="15" customHeight="1">
      <c r="A10" s="667"/>
      <c r="B10" s="279" t="s">
        <v>451</v>
      </c>
      <c r="C10" s="280" t="s">
        <v>452</v>
      </c>
      <c r="D10" s="262"/>
      <c r="E10" s="263">
        <v>1</v>
      </c>
      <c r="F10" s="264"/>
      <c r="G10" s="265">
        <v>1</v>
      </c>
      <c r="H10" s="266"/>
      <c r="I10" s="263"/>
      <c r="J10" s="267"/>
      <c r="K10" s="268">
        <v>2</v>
      </c>
      <c r="L10" s="269"/>
      <c r="M10" s="270">
        <v>2</v>
      </c>
      <c r="N10" s="271"/>
      <c r="O10" s="268"/>
      <c r="P10" s="266">
        <v>3</v>
      </c>
      <c r="Q10" s="263"/>
      <c r="R10" s="269">
        <v>3</v>
      </c>
      <c r="S10" s="265"/>
      <c r="T10" s="266"/>
      <c r="U10" s="263"/>
      <c r="V10" s="262">
        <v>3</v>
      </c>
      <c r="W10" s="263"/>
      <c r="X10" s="272">
        <v>3</v>
      </c>
      <c r="Y10" s="270"/>
      <c r="Z10" s="267"/>
      <c r="AA10" s="263"/>
      <c r="AB10" s="273">
        <f t="shared" si="0"/>
        <v>6</v>
      </c>
      <c r="AC10" s="274">
        <f t="shared" si="0"/>
        <v>3</v>
      </c>
      <c r="AD10" s="275">
        <f t="shared" si="0"/>
        <v>6</v>
      </c>
      <c r="AE10" s="276">
        <f t="shared" si="0"/>
        <v>3</v>
      </c>
      <c r="AF10" s="277">
        <f t="shared" si="0"/>
        <v>0</v>
      </c>
      <c r="AG10" s="278">
        <f t="shared" si="0"/>
        <v>0</v>
      </c>
    </row>
    <row r="11" spans="1:33" ht="15" customHeight="1">
      <c r="A11" s="663"/>
      <c r="B11" s="281"/>
      <c r="C11" s="282"/>
      <c r="D11" s="283"/>
      <c r="E11" s="284"/>
      <c r="F11" s="285"/>
      <c r="G11" s="286"/>
      <c r="H11" s="287"/>
      <c r="I11" s="284"/>
      <c r="J11" s="288"/>
      <c r="K11" s="289"/>
      <c r="L11" s="290"/>
      <c r="M11" s="291"/>
      <c r="N11" s="292"/>
      <c r="O11" s="289"/>
      <c r="P11" s="287"/>
      <c r="Q11" s="284"/>
      <c r="R11" s="290"/>
      <c r="S11" s="286"/>
      <c r="T11" s="287"/>
      <c r="U11" s="284"/>
      <c r="V11" s="283"/>
      <c r="W11" s="284"/>
      <c r="X11" s="293"/>
      <c r="Y11" s="291"/>
      <c r="Z11" s="288"/>
      <c r="AA11" s="284"/>
      <c r="AB11" s="273">
        <f t="shared" si="0"/>
        <v>0</v>
      </c>
      <c r="AC11" s="274">
        <f t="shared" si="0"/>
        <v>0</v>
      </c>
      <c r="AD11" s="275">
        <f t="shared" si="0"/>
        <v>0</v>
      </c>
      <c r="AE11" s="276">
        <f t="shared" si="0"/>
        <v>0</v>
      </c>
      <c r="AF11" s="277">
        <f t="shared" si="0"/>
        <v>0</v>
      </c>
      <c r="AG11" s="278">
        <f t="shared" si="0"/>
        <v>0</v>
      </c>
    </row>
    <row r="12" spans="1:33" ht="15" customHeight="1">
      <c r="A12" s="672" t="s">
        <v>453</v>
      </c>
      <c r="B12" s="294" t="s">
        <v>454</v>
      </c>
      <c r="C12" s="295" t="s">
        <v>455</v>
      </c>
      <c r="D12" s="296">
        <v>4</v>
      </c>
      <c r="E12" s="297"/>
      <c r="F12" s="298">
        <v>4</v>
      </c>
      <c r="G12" s="299"/>
      <c r="H12" s="300"/>
      <c r="I12" s="297"/>
      <c r="J12" s="301">
        <v>4</v>
      </c>
      <c r="K12" s="302"/>
      <c r="L12" s="303">
        <v>4</v>
      </c>
      <c r="M12" s="304"/>
      <c r="N12" s="305"/>
      <c r="O12" s="302"/>
      <c r="P12" s="300">
        <v>4</v>
      </c>
      <c r="Q12" s="297"/>
      <c r="R12" s="303">
        <v>4</v>
      </c>
      <c r="S12" s="299"/>
      <c r="T12" s="300"/>
      <c r="U12" s="297"/>
      <c r="V12" s="296">
        <v>4</v>
      </c>
      <c r="W12" s="297"/>
      <c r="X12" s="306">
        <v>4</v>
      </c>
      <c r="Y12" s="304"/>
      <c r="Z12" s="301"/>
      <c r="AA12" s="297"/>
      <c r="AB12" s="273">
        <f t="shared" si="0"/>
        <v>16</v>
      </c>
      <c r="AC12" s="274">
        <f t="shared" si="0"/>
        <v>0</v>
      </c>
      <c r="AD12" s="275">
        <f t="shared" si="0"/>
        <v>16</v>
      </c>
      <c r="AE12" s="276">
        <f t="shared" si="0"/>
        <v>0</v>
      </c>
      <c r="AF12" s="277">
        <f t="shared" si="0"/>
        <v>0</v>
      </c>
      <c r="AG12" s="278">
        <f t="shared" si="0"/>
        <v>0</v>
      </c>
    </row>
    <row r="13" spans="1:33" ht="15" customHeight="1">
      <c r="A13" s="672"/>
      <c r="B13" s="294" t="s">
        <v>456</v>
      </c>
      <c r="C13" s="295" t="s">
        <v>457</v>
      </c>
      <c r="D13" s="296"/>
      <c r="E13" s="297">
        <v>1</v>
      </c>
      <c r="F13" s="298"/>
      <c r="G13" s="299">
        <v>1</v>
      </c>
      <c r="H13" s="300"/>
      <c r="I13" s="297"/>
      <c r="J13" s="301"/>
      <c r="K13" s="302">
        <v>1</v>
      </c>
      <c r="L13" s="303"/>
      <c r="M13" s="304">
        <v>1</v>
      </c>
      <c r="N13" s="305"/>
      <c r="O13" s="302"/>
      <c r="P13" s="300">
        <v>1</v>
      </c>
      <c r="Q13" s="297"/>
      <c r="R13" s="303">
        <v>1</v>
      </c>
      <c r="S13" s="299"/>
      <c r="T13" s="300"/>
      <c r="U13" s="297"/>
      <c r="V13" s="296">
        <v>1</v>
      </c>
      <c r="W13" s="297"/>
      <c r="X13" s="306">
        <v>1</v>
      </c>
      <c r="Y13" s="304"/>
      <c r="Z13" s="301"/>
      <c r="AA13" s="297"/>
      <c r="AB13" s="273">
        <f t="shared" si="0"/>
        <v>2</v>
      </c>
      <c r="AC13" s="274">
        <f t="shared" si="0"/>
        <v>2</v>
      </c>
      <c r="AD13" s="275">
        <f t="shared" si="0"/>
        <v>2</v>
      </c>
      <c r="AE13" s="276">
        <f t="shared" si="0"/>
        <v>2</v>
      </c>
      <c r="AF13" s="277">
        <f t="shared" si="0"/>
        <v>0</v>
      </c>
      <c r="AG13" s="278">
        <f t="shared" si="0"/>
        <v>0</v>
      </c>
    </row>
    <row r="14" spans="1:33" ht="15" customHeight="1">
      <c r="A14" s="672"/>
      <c r="B14" s="307"/>
      <c r="C14" s="308"/>
      <c r="D14" s="296"/>
      <c r="E14" s="297"/>
      <c r="F14" s="298"/>
      <c r="G14" s="299"/>
      <c r="H14" s="300"/>
      <c r="I14" s="297"/>
      <c r="J14" s="301"/>
      <c r="K14" s="302"/>
      <c r="L14" s="303"/>
      <c r="M14" s="304"/>
      <c r="N14" s="305"/>
      <c r="O14" s="302"/>
      <c r="P14" s="300"/>
      <c r="Q14" s="297"/>
      <c r="R14" s="303"/>
      <c r="S14" s="299"/>
      <c r="T14" s="300"/>
      <c r="U14" s="297"/>
      <c r="V14" s="296"/>
      <c r="W14" s="297"/>
      <c r="X14" s="306"/>
      <c r="Y14" s="304"/>
      <c r="Z14" s="301"/>
      <c r="AA14" s="297"/>
      <c r="AB14" s="273">
        <f t="shared" si="0"/>
        <v>0</v>
      </c>
      <c r="AC14" s="274">
        <f t="shared" si="0"/>
        <v>0</v>
      </c>
      <c r="AD14" s="275">
        <f t="shared" si="0"/>
        <v>0</v>
      </c>
      <c r="AE14" s="276">
        <f t="shared" si="0"/>
        <v>0</v>
      </c>
      <c r="AF14" s="277">
        <f t="shared" si="0"/>
        <v>0</v>
      </c>
      <c r="AG14" s="278">
        <f t="shared" si="0"/>
        <v>0</v>
      </c>
    </row>
    <row r="15" spans="1:33" ht="15" customHeight="1">
      <c r="A15" s="663" t="s">
        <v>458</v>
      </c>
      <c r="B15" s="279" t="s">
        <v>459</v>
      </c>
      <c r="C15" s="280" t="s">
        <v>460</v>
      </c>
      <c r="D15" s="296">
        <v>1</v>
      </c>
      <c r="E15" s="297"/>
      <c r="F15" s="298">
        <v>1</v>
      </c>
      <c r="G15" s="299"/>
      <c r="H15" s="300"/>
      <c r="I15" s="297"/>
      <c r="J15" s="301">
        <v>2</v>
      </c>
      <c r="K15" s="302"/>
      <c r="L15" s="303">
        <v>2</v>
      </c>
      <c r="M15" s="304"/>
      <c r="N15" s="305"/>
      <c r="O15" s="302"/>
      <c r="P15" s="300"/>
      <c r="Q15" s="297"/>
      <c r="R15" s="303"/>
      <c r="S15" s="299"/>
      <c r="T15" s="300"/>
      <c r="U15" s="297"/>
      <c r="V15" s="296"/>
      <c r="W15" s="297"/>
      <c r="X15" s="306"/>
      <c r="Y15" s="304"/>
      <c r="Z15" s="301"/>
      <c r="AA15" s="297"/>
      <c r="AB15" s="273">
        <f t="shared" si="0"/>
        <v>3</v>
      </c>
      <c r="AC15" s="274">
        <f t="shared" si="0"/>
        <v>0</v>
      </c>
      <c r="AD15" s="275">
        <f t="shared" si="0"/>
        <v>3</v>
      </c>
      <c r="AE15" s="276">
        <f t="shared" si="0"/>
        <v>0</v>
      </c>
      <c r="AF15" s="277">
        <f t="shared" si="0"/>
        <v>0</v>
      </c>
      <c r="AG15" s="278">
        <f t="shared" si="0"/>
        <v>0</v>
      </c>
    </row>
    <row r="16" spans="1:33" ht="15" customHeight="1">
      <c r="A16" s="663"/>
      <c r="B16" s="279" t="s">
        <v>461</v>
      </c>
      <c r="C16" s="280" t="s">
        <v>462</v>
      </c>
      <c r="D16" s="296"/>
      <c r="E16" s="297"/>
      <c r="F16" s="298"/>
      <c r="G16" s="299"/>
      <c r="H16" s="300"/>
      <c r="I16" s="297"/>
      <c r="J16" s="301"/>
      <c r="K16" s="302"/>
      <c r="L16" s="303"/>
      <c r="M16" s="304"/>
      <c r="N16" s="305"/>
      <c r="O16" s="302"/>
      <c r="P16" s="300">
        <v>1</v>
      </c>
      <c r="Q16" s="297">
        <v>1</v>
      </c>
      <c r="R16" s="303">
        <v>1</v>
      </c>
      <c r="S16" s="299">
        <v>1</v>
      </c>
      <c r="T16" s="300"/>
      <c r="U16" s="297"/>
      <c r="V16" s="296">
        <v>2</v>
      </c>
      <c r="W16" s="297"/>
      <c r="X16" s="306">
        <v>2</v>
      </c>
      <c r="Y16" s="304"/>
      <c r="Z16" s="301"/>
      <c r="AA16" s="297"/>
      <c r="AB16" s="273">
        <f t="shared" si="0"/>
        <v>3</v>
      </c>
      <c r="AC16" s="274">
        <f t="shared" si="0"/>
        <v>1</v>
      </c>
      <c r="AD16" s="275">
        <f t="shared" si="0"/>
        <v>3</v>
      </c>
      <c r="AE16" s="276">
        <f t="shared" si="0"/>
        <v>1</v>
      </c>
      <c r="AF16" s="277">
        <f t="shared" si="0"/>
        <v>0</v>
      </c>
      <c r="AG16" s="278">
        <f t="shared" si="0"/>
        <v>0</v>
      </c>
    </row>
    <row r="17" spans="1:33" ht="15" customHeight="1">
      <c r="A17" s="663"/>
      <c r="B17" s="309"/>
      <c r="C17" s="310"/>
      <c r="D17" s="296"/>
      <c r="E17" s="297"/>
      <c r="F17" s="298"/>
      <c r="G17" s="299"/>
      <c r="H17" s="300"/>
      <c r="I17" s="297"/>
      <c r="J17" s="301"/>
      <c r="K17" s="302"/>
      <c r="L17" s="303"/>
      <c r="M17" s="304"/>
      <c r="N17" s="305"/>
      <c r="O17" s="302"/>
      <c r="P17" s="300"/>
      <c r="Q17" s="297"/>
      <c r="R17" s="303"/>
      <c r="S17" s="299"/>
      <c r="T17" s="300"/>
      <c r="U17" s="297"/>
      <c r="V17" s="296"/>
      <c r="W17" s="297"/>
      <c r="X17" s="306"/>
      <c r="Y17" s="304"/>
      <c r="Z17" s="301"/>
      <c r="AA17" s="297"/>
      <c r="AB17" s="273">
        <f t="shared" si="0"/>
        <v>0</v>
      </c>
      <c r="AC17" s="274">
        <f t="shared" si="0"/>
        <v>0</v>
      </c>
      <c r="AD17" s="275">
        <f t="shared" si="0"/>
        <v>0</v>
      </c>
      <c r="AE17" s="276">
        <f t="shared" si="0"/>
        <v>0</v>
      </c>
      <c r="AF17" s="277">
        <f t="shared" si="0"/>
        <v>0</v>
      </c>
      <c r="AG17" s="278">
        <f t="shared" si="0"/>
        <v>0</v>
      </c>
    </row>
    <row r="18" spans="1:33" ht="15" customHeight="1">
      <c r="A18" s="664" t="s">
        <v>463</v>
      </c>
      <c r="B18" s="294" t="s">
        <v>464</v>
      </c>
      <c r="C18" s="295" t="s">
        <v>465</v>
      </c>
      <c r="D18" s="296"/>
      <c r="E18" s="311"/>
      <c r="F18" s="306"/>
      <c r="G18" s="312"/>
      <c r="H18" s="296"/>
      <c r="I18" s="311"/>
      <c r="J18" s="301"/>
      <c r="K18" s="313"/>
      <c r="L18" s="314"/>
      <c r="M18" s="315"/>
      <c r="N18" s="301"/>
      <c r="O18" s="313"/>
      <c r="P18" s="296">
        <v>1</v>
      </c>
      <c r="Q18" s="311"/>
      <c r="R18" s="314">
        <v>1</v>
      </c>
      <c r="S18" s="312"/>
      <c r="T18" s="296"/>
      <c r="U18" s="311"/>
      <c r="V18" s="296">
        <v>2</v>
      </c>
      <c r="W18" s="311"/>
      <c r="X18" s="306">
        <v>2</v>
      </c>
      <c r="Y18" s="315"/>
      <c r="Z18" s="301"/>
      <c r="AA18" s="311"/>
      <c r="AB18" s="273">
        <f t="shared" si="0"/>
        <v>3</v>
      </c>
      <c r="AC18" s="274">
        <f t="shared" si="0"/>
        <v>0</v>
      </c>
      <c r="AD18" s="275">
        <f t="shared" si="0"/>
        <v>3</v>
      </c>
      <c r="AE18" s="276">
        <f t="shared" si="0"/>
        <v>0</v>
      </c>
      <c r="AF18" s="277">
        <f t="shared" si="0"/>
        <v>0</v>
      </c>
      <c r="AG18" s="278">
        <f t="shared" si="0"/>
        <v>0</v>
      </c>
    </row>
    <row r="19" spans="1:33" ht="15" customHeight="1">
      <c r="A19" s="664"/>
      <c r="B19" s="316"/>
      <c r="C19" s="317"/>
      <c r="D19" s="296"/>
      <c r="E19" s="311"/>
      <c r="F19" s="306"/>
      <c r="G19" s="312"/>
      <c r="H19" s="296"/>
      <c r="I19" s="311"/>
      <c r="J19" s="301"/>
      <c r="K19" s="313"/>
      <c r="L19" s="314"/>
      <c r="M19" s="315"/>
      <c r="N19" s="301"/>
      <c r="O19" s="313"/>
      <c r="P19" s="296"/>
      <c r="Q19" s="311"/>
      <c r="R19" s="314"/>
      <c r="S19" s="312"/>
      <c r="T19" s="296"/>
      <c r="U19" s="311"/>
      <c r="V19" s="296"/>
      <c r="W19" s="311"/>
      <c r="X19" s="306"/>
      <c r="Y19" s="315"/>
      <c r="Z19" s="301"/>
      <c r="AA19" s="311"/>
      <c r="AB19" s="273">
        <f t="shared" si="0"/>
        <v>0</v>
      </c>
      <c r="AC19" s="274">
        <f t="shared" si="0"/>
        <v>0</v>
      </c>
      <c r="AD19" s="275">
        <f t="shared" si="0"/>
        <v>0</v>
      </c>
      <c r="AE19" s="276">
        <f t="shared" si="0"/>
        <v>0</v>
      </c>
      <c r="AF19" s="277">
        <f t="shared" si="0"/>
        <v>0</v>
      </c>
      <c r="AG19" s="278">
        <f t="shared" si="0"/>
        <v>0</v>
      </c>
    </row>
    <row r="20" spans="1:33" ht="15" customHeight="1">
      <c r="A20" s="665" t="s">
        <v>466</v>
      </c>
      <c r="B20" s="279" t="s">
        <v>467</v>
      </c>
      <c r="C20" s="318" t="s">
        <v>468</v>
      </c>
      <c r="D20" s="296">
        <v>1</v>
      </c>
      <c r="E20" s="311"/>
      <c r="F20" s="306">
        <v>1</v>
      </c>
      <c r="G20" s="312"/>
      <c r="H20" s="296"/>
      <c r="I20" s="311"/>
      <c r="J20" s="301">
        <v>1</v>
      </c>
      <c r="K20" s="313"/>
      <c r="L20" s="314">
        <v>1</v>
      </c>
      <c r="M20" s="315"/>
      <c r="N20" s="301"/>
      <c r="O20" s="313"/>
      <c r="P20" s="296">
        <v>1</v>
      </c>
      <c r="Q20" s="311"/>
      <c r="R20" s="314">
        <v>1</v>
      </c>
      <c r="S20" s="312"/>
      <c r="T20" s="296"/>
      <c r="U20" s="311"/>
      <c r="V20" s="296">
        <v>1</v>
      </c>
      <c r="W20" s="311"/>
      <c r="X20" s="306">
        <v>1</v>
      </c>
      <c r="Y20" s="315"/>
      <c r="Z20" s="301"/>
      <c r="AA20" s="311"/>
      <c r="AB20" s="273">
        <f t="shared" si="0"/>
        <v>4</v>
      </c>
      <c r="AC20" s="274">
        <f t="shared" si="0"/>
        <v>0</v>
      </c>
      <c r="AD20" s="275">
        <f t="shared" si="0"/>
        <v>4</v>
      </c>
      <c r="AE20" s="276">
        <f t="shared" si="0"/>
        <v>0</v>
      </c>
      <c r="AF20" s="277">
        <f t="shared" si="0"/>
        <v>0</v>
      </c>
      <c r="AG20" s="278">
        <f t="shared" si="0"/>
        <v>0</v>
      </c>
    </row>
    <row r="21" spans="1:33" ht="15" customHeight="1">
      <c r="A21" s="665"/>
      <c r="B21" s="309"/>
      <c r="C21" s="310"/>
      <c r="D21" s="296"/>
      <c r="E21" s="311"/>
      <c r="F21" s="306"/>
      <c r="G21" s="312"/>
      <c r="H21" s="296"/>
      <c r="I21" s="311"/>
      <c r="J21" s="301"/>
      <c r="K21" s="313"/>
      <c r="L21" s="314"/>
      <c r="M21" s="315"/>
      <c r="N21" s="301"/>
      <c r="O21" s="313"/>
      <c r="P21" s="296"/>
      <c r="Q21" s="311"/>
      <c r="R21" s="314"/>
      <c r="S21" s="312"/>
      <c r="T21" s="296"/>
      <c r="U21" s="311"/>
      <c r="V21" s="296"/>
      <c r="W21" s="311"/>
      <c r="X21" s="306"/>
      <c r="Y21" s="315"/>
      <c r="Z21" s="301"/>
      <c r="AA21" s="311"/>
      <c r="AB21" s="273">
        <f t="shared" si="0"/>
        <v>0</v>
      </c>
      <c r="AC21" s="274">
        <f t="shared" si="0"/>
        <v>0</v>
      </c>
      <c r="AD21" s="275">
        <f t="shared" si="0"/>
        <v>0</v>
      </c>
      <c r="AE21" s="276">
        <f t="shared" si="0"/>
        <v>0</v>
      </c>
      <c r="AF21" s="277">
        <f t="shared" si="0"/>
        <v>0</v>
      </c>
      <c r="AG21" s="278">
        <f t="shared" si="0"/>
        <v>0</v>
      </c>
    </row>
    <row r="22" spans="1:33" ht="15" customHeight="1">
      <c r="A22" s="664" t="s">
        <v>469</v>
      </c>
      <c r="B22" s="294" t="s">
        <v>470</v>
      </c>
      <c r="C22" s="295" t="s">
        <v>471</v>
      </c>
      <c r="D22" s="296"/>
      <c r="E22" s="311"/>
      <c r="F22" s="306"/>
      <c r="G22" s="312"/>
      <c r="H22" s="296"/>
      <c r="I22" s="311"/>
      <c r="J22" s="301"/>
      <c r="K22" s="313"/>
      <c r="L22" s="314"/>
      <c r="M22" s="315"/>
      <c r="N22" s="301"/>
      <c r="O22" s="313"/>
      <c r="P22" s="296">
        <v>1</v>
      </c>
      <c r="Q22" s="311"/>
      <c r="R22" s="314">
        <v>1</v>
      </c>
      <c r="S22" s="312"/>
      <c r="T22" s="296"/>
      <c r="U22" s="311"/>
      <c r="V22" s="296">
        <v>1</v>
      </c>
      <c r="W22" s="311"/>
      <c r="X22" s="306">
        <v>1</v>
      </c>
      <c r="Y22" s="315"/>
      <c r="Z22" s="301"/>
      <c r="AA22" s="311"/>
      <c r="AB22" s="273">
        <f t="shared" si="0"/>
        <v>2</v>
      </c>
      <c r="AC22" s="274">
        <f t="shared" si="0"/>
        <v>0</v>
      </c>
      <c r="AD22" s="275">
        <f t="shared" si="0"/>
        <v>2</v>
      </c>
      <c r="AE22" s="276">
        <f t="shared" si="0"/>
        <v>0</v>
      </c>
      <c r="AF22" s="277">
        <f t="shared" si="0"/>
        <v>0</v>
      </c>
      <c r="AG22" s="278">
        <f t="shared" si="0"/>
        <v>0</v>
      </c>
    </row>
    <row r="23" spans="1:33" ht="15" customHeight="1">
      <c r="A23" s="664"/>
      <c r="B23" s="316"/>
      <c r="C23" s="317"/>
      <c r="D23" s="296"/>
      <c r="E23" s="311"/>
      <c r="F23" s="306"/>
      <c r="G23" s="312"/>
      <c r="H23" s="296"/>
      <c r="I23" s="311"/>
      <c r="J23" s="301"/>
      <c r="K23" s="313"/>
      <c r="L23" s="314"/>
      <c r="M23" s="315"/>
      <c r="N23" s="301"/>
      <c r="O23" s="313"/>
      <c r="P23" s="296"/>
      <c r="Q23" s="311"/>
      <c r="R23" s="314"/>
      <c r="S23" s="312"/>
      <c r="T23" s="296"/>
      <c r="U23" s="311"/>
      <c r="V23" s="296"/>
      <c r="W23" s="311"/>
      <c r="X23" s="306"/>
      <c r="Y23" s="315"/>
      <c r="Z23" s="301"/>
      <c r="AA23" s="311"/>
      <c r="AB23" s="273">
        <f t="shared" si="0"/>
        <v>0</v>
      </c>
      <c r="AC23" s="274">
        <f t="shared" si="0"/>
        <v>0</v>
      </c>
      <c r="AD23" s="275">
        <f t="shared" si="0"/>
        <v>0</v>
      </c>
      <c r="AE23" s="276">
        <f t="shared" si="0"/>
        <v>0</v>
      </c>
      <c r="AF23" s="277">
        <f t="shared" si="0"/>
        <v>0</v>
      </c>
      <c r="AG23" s="278">
        <f t="shared" si="0"/>
        <v>0</v>
      </c>
    </row>
    <row r="24" spans="1:33" ht="15" customHeight="1">
      <c r="A24" s="663" t="s">
        <v>472</v>
      </c>
      <c r="B24" s="279" t="s">
        <v>473</v>
      </c>
      <c r="C24" s="280" t="s">
        <v>474</v>
      </c>
      <c r="D24" s="296">
        <v>1</v>
      </c>
      <c r="E24" s="297"/>
      <c r="F24" s="298">
        <v>1</v>
      </c>
      <c r="G24" s="299"/>
      <c r="H24" s="300"/>
      <c r="I24" s="297"/>
      <c r="J24" s="301">
        <v>1</v>
      </c>
      <c r="K24" s="302"/>
      <c r="L24" s="303">
        <v>1</v>
      </c>
      <c r="M24" s="304"/>
      <c r="N24" s="305"/>
      <c r="O24" s="302"/>
      <c r="P24" s="300">
        <v>1</v>
      </c>
      <c r="Q24" s="297"/>
      <c r="R24" s="303">
        <v>1</v>
      </c>
      <c r="S24" s="299"/>
      <c r="T24" s="300"/>
      <c r="U24" s="297"/>
      <c r="V24" s="296">
        <v>1</v>
      </c>
      <c r="W24" s="297"/>
      <c r="X24" s="306">
        <v>1</v>
      </c>
      <c r="Y24" s="304"/>
      <c r="Z24" s="301"/>
      <c r="AA24" s="297"/>
      <c r="AB24" s="273">
        <f t="shared" si="0"/>
        <v>4</v>
      </c>
      <c r="AC24" s="274">
        <f t="shared" si="0"/>
        <v>0</v>
      </c>
      <c r="AD24" s="275">
        <f t="shared" si="0"/>
        <v>4</v>
      </c>
      <c r="AE24" s="276">
        <f t="shared" si="0"/>
        <v>0</v>
      </c>
      <c r="AF24" s="277">
        <f t="shared" si="0"/>
        <v>0</v>
      </c>
      <c r="AG24" s="278">
        <f t="shared" si="0"/>
        <v>0</v>
      </c>
    </row>
    <row r="25" spans="1:33" ht="15" customHeight="1">
      <c r="A25" s="663"/>
      <c r="B25" s="279" t="s">
        <v>475</v>
      </c>
      <c r="C25" s="280" t="s">
        <v>476</v>
      </c>
      <c r="D25" s="296">
        <v>2</v>
      </c>
      <c r="E25" s="297"/>
      <c r="F25" s="298">
        <v>2</v>
      </c>
      <c r="G25" s="299"/>
      <c r="H25" s="300"/>
      <c r="I25" s="297"/>
      <c r="J25" s="301">
        <v>2</v>
      </c>
      <c r="K25" s="302"/>
      <c r="L25" s="303">
        <v>2</v>
      </c>
      <c r="M25" s="304"/>
      <c r="N25" s="305"/>
      <c r="O25" s="302"/>
      <c r="P25" s="300">
        <v>1</v>
      </c>
      <c r="Q25" s="297"/>
      <c r="R25" s="303">
        <v>1</v>
      </c>
      <c r="S25" s="299"/>
      <c r="T25" s="300"/>
      <c r="U25" s="297"/>
      <c r="V25" s="296">
        <v>1</v>
      </c>
      <c r="W25" s="297">
        <v>1</v>
      </c>
      <c r="X25" s="306">
        <v>1</v>
      </c>
      <c r="Y25" s="304">
        <v>1</v>
      </c>
      <c r="Z25" s="301"/>
      <c r="AA25" s="297"/>
      <c r="AB25" s="273">
        <f aca="true" t="shared" si="1" ref="AB25:AG28">SUM(D25,J25,P25,V25)</f>
        <v>6</v>
      </c>
      <c r="AC25" s="274">
        <f t="shared" si="1"/>
        <v>1</v>
      </c>
      <c r="AD25" s="275">
        <f t="shared" si="1"/>
        <v>6</v>
      </c>
      <c r="AE25" s="276">
        <f t="shared" si="1"/>
        <v>1</v>
      </c>
      <c r="AF25" s="277">
        <f t="shared" si="1"/>
        <v>0</v>
      </c>
      <c r="AG25" s="278">
        <f t="shared" si="1"/>
        <v>0</v>
      </c>
    </row>
    <row r="26" spans="1:33" ht="15" customHeight="1">
      <c r="A26" s="663"/>
      <c r="B26" s="309"/>
      <c r="C26" s="282"/>
      <c r="D26" s="296"/>
      <c r="E26" s="297"/>
      <c r="F26" s="298"/>
      <c r="G26" s="299"/>
      <c r="H26" s="300"/>
      <c r="I26" s="297"/>
      <c r="J26" s="301"/>
      <c r="K26" s="302"/>
      <c r="L26" s="303"/>
      <c r="M26" s="304"/>
      <c r="N26" s="305"/>
      <c r="O26" s="302"/>
      <c r="P26" s="300"/>
      <c r="Q26" s="297"/>
      <c r="R26" s="303"/>
      <c r="S26" s="299"/>
      <c r="T26" s="300"/>
      <c r="U26" s="297"/>
      <c r="V26" s="296"/>
      <c r="W26" s="297"/>
      <c r="X26" s="306"/>
      <c r="Y26" s="304"/>
      <c r="Z26" s="301"/>
      <c r="AA26" s="297"/>
      <c r="AB26" s="273">
        <f t="shared" si="1"/>
        <v>0</v>
      </c>
      <c r="AC26" s="274">
        <f t="shared" si="1"/>
        <v>0</v>
      </c>
      <c r="AD26" s="275">
        <f t="shared" si="1"/>
        <v>0</v>
      </c>
      <c r="AE26" s="276">
        <f t="shared" si="1"/>
        <v>0</v>
      </c>
      <c r="AF26" s="277">
        <f t="shared" si="1"/>
        <v>0</v>
      </c>
      <c r="AG26" s="278">
        <f t="shared" si="1"/>
        <v>0</v>
      </c>
    </row>
    <row r="27" spans="1:33" ht="15" customHeight="1">
      <c r="A27" s="664" t="s">
        <v>477</v>
      </c>
      <c r="B27" s="294" t="s">
        <v>478</v>
      </c>
      <c r="C27" s="295" t="s">
        <v>479</v>
      </c>
      <c r="D27" s="296">
        <v>2</v>
      </c>
      <c r="E27" s="297"/>
      <c r="F27" s="298">
        <v>2</v>
      </c>
      <c r="G27" s="299"/>
      <c r="H27" s="300"/>
      <c r="I27" s="297"/>
      <c r="J27" s="301">
        <v>2</v>
      </c>
      <c r="K27" s="302"/>
      <c r="L27" s="303">
        <v>2</v>
      </c>
      <c r="M27" s="304"/>
      <c r="N27" s="305"/>
      <c r="O27" s="302"/>
      <c r="P27" s="300">
        <v>2</v>
      </c>
      <c r="Q27" s="297"/>
      <c r="R27" s="303">
        <v>2</v>
      </c>
      <c r="S27" s="299"/>
      <c r="T27" s="300"/>
      <c r="U27" s="297"/>
      <c r="V27" s="296">
        <v>2</v>
      </c>
      <c r="W27" s="297"/>
      <c r="X27" s="306">
        <v>2</v>
      </c>
      <c r="Y27" s="304"/>
      <c r="Z27" s="301"/>
      <c r="AA27" s="297"/>
      <c r="AB27" s="273">
        <f t="shared" si="1"/>
        <v>8</v>
      </c>
      <c r="AC27" s="274">
        <f t="shared" si="1"/>
        <v>0</v>
      </c>
      <c r="AD27" s="275">
        <f t="shared" si="1"/>
        <v>8</v>
      </c>
      <c r="AE27" s="276">
        <f t="shared" si="1"/>
        <v>0</v>
      </c>
      <c r="AF27" s="277">
        <f t="shared" si="1"/>
        <v>0</v>
      </c>
      <c r="AG27" s="278">
        <f t="shared" si="1"/>
        <v>0</v>
      </c>
    </row>
    <row r="28" spans="1:33" ht="15" customHeight="1" thickBot="1">
      <c r="A28" s="666"/>
      <c r="B28" s="319"/>
      <c r="C28" s="320"/>
      <c r="D28" s="321"/>
      <c r="E28" s="322"/>
      <c r="F28" s="323"/>
      <c r="G28" s="324"/>
      <c r="H28" s="325"/>
      <c r="I28" s="322"/>
      <c r="J28" s="326"/>
      <c r="K28" s="327"/>
      <c r="L28" s="328"/>
      <c r="M28" s="329"/>
      <c r="N28" s="330"/>
      <c r="O28" s="327"/>
      <c r="P28" s="331"/>
      <c r="Q28" s="332"/>
      <c r="R28" s="328"/>
      <c r="S28" s="324"/>
      <c r="T28" s="331"/>
      <c r="U28" s="332"/>
      <c r="V28" s="331"/>
      <c r="W28" s="332"/>
      <c r="X28" s="323"/>
      <c r="Y28" s="329"/>
      <c r="Z28" s="330"/>
      <c r="AA28" s="332"/>
      <c r="AB28" s="273">
        <f t="shared" si="1"/>
        <v>0</v>
      </c>
      <c r="AC28" s="274">
        <f t="shared" si="1"/>
        <v>0</v>
      </c>
      <c r="AD28" s="275">
        <f t="shared" si="1"/>
        <v>0</v>
      </c>
      <c r="AE28" s="276">
        <f t="shared" si="1"/>
        <v>0</v>
      </c>
      <c r="AF28" s="333">
        <f t="shared" si="1"/>
        <v>0</v>
      </c>
      <c r="AG28" s="334">
        <f t="shared" si="1"/>
        <v>0</v>
      </c>
    </row>
    <row r="29" spans="1:33" ht="15" customHeight="1">
      <c r="A29" s="650" t="s">
        <v>480</v>
      </c>
      <c r="B29" s="651"/>
      <c r="C29" s="652"/>
      <c r="D29" s="335">
        <f aca="true" t="shared" si="2" ref="D29:AG29">SUM(D9:D28)</f>
        <v>20</v>
      </c>
      <c r="E29" s="336">
        <f t="shared" si="2"/>
        <v>2</v>
      </c>
      <c r="F29" s="337">
        <f t="shared" si="2"/>
        <v>20</v>
      </c>
      <c r="G29" s="338">
        <f t="shared" si="2"/>
        <v>2</v>
      </c>
      <c r="H29" s="335">
        <f t="shared" si="2"/>
        <v>0</v>
      </c>
      <c r="I29" s="336">
        <f t="shared" si="2"/>
        <v>0</v>
      </c>
      <c r="J29" s="339">
        <f t="shared" si="2"/>
        <v>20</v>
      </c>
      <c r="K29" s="340">
        <f t="shared" si="2"/>
        <v>3</v>
      </c>
      <c r="L29" s="341">
        <f t="shared" si="2"/>
        <v>20</v>
      </c>
      <c r="M29" s="342">
        <f t="shared" si="2"/>
        <v>3</v>
      </c>
      <c r="N29" s="339">
        <f t="shared" si="2"/>
        <v>0</v>
      </c>
      <c r="O29" s="340">
        <f t="shared" si="2"/>
        <v>0</v>
      </c>
      <c r="P29" s="343">
        <f t="shared" si="2"/>
        <v>23</v>
      </c>
      <c r="Q29" s="344">
        <f t="shared" si="2"/>
        <v>2</v>
      </c>
      <c r="R29" s="337">
        <f t="shared" si="2"/>
        <v>23</v>
      </c>
      <c r="S29" s="338">
        <f t="shared" si="2"/>
        <v>2</v>
      </c>
      <c r="T29" s="343">
        <f t="shared" si="2"/>
        <v>0</v>
      </c>
      <c r="U29" s="344">
        <f t="shared" si="2"/>
        <v>0</v>
      </c>
      <c r="V29" s="343">
        <f t="shared" si="2"/>
        <v>25</v>
      </c>
      <c r="W29" s="344">
        <f t="shared" si="2"/>
        <v>1</v>
      </c>
      <c r="X29" s="337">
        <f t="shared" si="2"/>
        <v>25</v>
      </c>
      <c r="Y29" s="342">
        <f t="shared" si="2"/>
        <v>1</v>
      </c>
      <c r="Z29" s="339">
        <f t="shared" si="2"/>
        <v>0</v>
      </c>
      <c r="AA29" s="344">
        <f t="shared" si="2"/>
        <v>0</v>
      </c>
      <c r="AB29" s="345">
        <f>SUM(AB9:AB28)</f>
        <v>88</v>
      </c>
      <c r="AC29" s="346">
        <f t="shared" si="2"/>
        <v>8</v>
      </c>
      <c r="AD29" s="347">
        <f t="shared" si="2"/>
        <v>88</v>
      </c>
      <c r="AE29" s="348">
        <f t="shared" si="2"/>
        <v>8</v>
      </c>
      <c r="AF29" s="349">
        <f t="shared" si="2"/>
        <v>0</v>
      </c>
      <c r="AG29" s="350">
        <f t="shared" si="2"/>
        <v>0</v>
      </c>
    </row>
    <row r="30" spans="1:33" s="351" customFormat="1" ht="15" customHeight="1" thickBot="1">
      <c r="A30" s="653" t="s">
        <v>481</v>
      </c>
      <c r="B30" s="654"/>
      <c r="C30" s="655"/>
      <c r="D30" s="656">
        <f>SUM(D29:E29)</f>
        <v>22</v>
      </c>
      <c r="E30" s="657"/>
      <c r="F30" s="642">
        <f>SUM(F29:G29)</f>
        <v>22</v>
      </c>
      <c r="G30" s="643"/>
      <c r="H30" s="656">
        <f>SUM(H29:I29)</f>
        <v>0</v>
      </c>
      <c r="I30" s="657"/>
      <c r="J30" s="660">
        <f>SUM(J29:K29)</f>
        <v>23</v>
      </c>
      <c r="K30" s="661"/>
      <c r="L30" s="662">
        <f>SUM(L29:M29)</f>
        <v>23</v>
      </c>
      <c r="M30" s="647"/>
      <c r="N30" s="660">
        <f>SUM(N29:O29)</f>
        <v>0</v>
      </c>
      <c r="O30" s="661"/>
      <c r="P30" s="644">
        <f>SUM(P29:Q29)</f>
        <v>25</v>
      </c>
      <c r="Q30" s="645"/>
      <c r="R30" s="642">
        <f>SUM(R29:S29)</f>
        <v>25</v>
      </c>
      <c r="S30" s="643"/>
      <c r="T30" s="644">
        <f>SUM(T29:U29)</f>
        <v>0</v>
      </c>
      <c r="U30" s="645"/>
      <c r="V30" s="644">
        <f>SUM(V29:W29)</f>
        <v>26</v>
      </c>
      <c r="W30" s="645"/>
      <c r="X30" s="642">
        <f>SUM(X29:Y29)</f>
        <v>26</v>
      </c>
      <c r="Y30" s="647"/>
      <c r="Z30" s="648">
        <f>SUM(Z29:AA29)</f>
        <v>0</v>
      </c>
      <c r="AA30" s="649"/>
      <c r="AB30" s="638">
        <f>SUM(AB29:AC29)</f>
        <v>96</v>
      </c>
      <c r="AC30" s="639"/>
      <c r="AD30" s="640">
        <f>SUM(AD29:AE29)</f>
        <v>96</v>
      </c>
      <c r="AE30" s="641"/>
      <c r="AF30" s="658">
        <f>SUM(AF29:AG29)</f>
        <v>0</v>
      </c>
      <c r="AG30" s="659"/>
    </row>
    <row r="32" ht="12.75">
      <c r="A32" s="352" t="s">
        <v>482</v>
      </c>
    </row>
    <row r="33" ht="12.75">
      <c r="A33" s="259" t="s">
        <v>483</v>
      </c>
    </row>
    <row r="34" ht="12.75">
      <c r="A34" s="259" t="s">
        <v>484</v>
      </c>
    </row>
    <row r="35" ht="12.75">
      <c r="A35" s="353" t="s">
        <v>485</v>
      </c>
    </row>
    <row r="36" spans="1:27" ht="12.75">
      <c r="A36" s="353"/>
      <c r="V36" s="646"/>
      <c r="W36" s="646"/>
      <c r="X36" s="646"/>
      <c r="Y36" s="646"/>
      <c r="Z36" s="646"/>
      <c r="AA36" s="646"/>
    </row>
    <row r="37" ht="12.75">
      <c r="A37" s="351"/>
    </row>
  </sheetData>
  <sheetProtection selectLockedCells="1"/>
  <mergeCells count="47">
    <mergeCell ref="P7:Q7"/>
    <mergeCell ref="B1:AA1"/>
    <mergeCell ref="A2:AG2"/>
    <mergeCell ref="D5:AA5"/>
    <mergeCell ref="AB5:AC7"/>
    <mergeCell ref="AD5:AE7"/>
    <mergeCell ref="AF5:AG7"/>
    <mergeCell ref="D6:AA6"/>
    <mergeCell ref="A7:A8"/>
    <mergeCell ref="R7:S7"/>
    <mergeCell ref="T7:U7"/>
    <mergeCell ref="V7:W7"/>
    <mergeCell ref="X7:Y7"/>
    <mergeCell ref="Z7:AA7"/>
    <mergeCell ref="B7:C7"/>
    <mergeCell ref="D7:E7"/>
    <mergeCell ref="N7:O7"/>
    <mergeCell ref="A9:A11"/>
    <mergeCell ref="F7:G7"/>
    <mergeCell ref="H7:I7"/>
    <mergeCell ref="J7:K7"/>
    <mergeCell ref="L7:M7"/>
    <mergeCell ref="A12:A14"/>
    <mergeCell ref="A15:A17"/>
    <mergeCell ref="A18:A19"/>
    <mergeCell ref="A20:A21"/>
    <mergeCell ref="A22:A23"/>
    <mergeCell ref="A24:A26"/>
    <mergeCell ref="A27:A28"/>
    <mergeCell ref="A29:C29"/>
    <mergeCell ref="A30:C30"/>
    <mergeCell ref="D30:E30"/>
    <mergeCell ref="F30:G30"/>
    <mergeCell ref="H30:I30"/>
    <mergeCell ref="AF30:AG30"/>
    <mergeCell ref="J30:K30"/>
    <mergeCell ref="L30:M30"/>
    <mergeCell ref="N30:O30"/>
    <mergeCell ref="P30:Q30"/>
    <mergeCell ref="AB30:AC30"/>
    <mergeCell ref="AD30:AE30"/>
    <mergeCell ref="R30:S30"/>
    <mergeCell ref="T30:U30"/>
    <mergeCell ref="V36:AA36"/>
    <mergeCell ref="V30:W30"/>
    <mergeCell ref="X30:Y30"/>
    <mergeCell ref="Z30:AA30"/>
  </mergeCells>
  <printOptions/>
  <pageMargins left="0.36" right="0.32" top="0.52" bottom="0.54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G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0.625" style="282" customWidth="1"/>
    <col min="2" max="2" width="21.25390625" style="282" customWidth="1"/>
    <col min="3" max="3" width="7.125" style="282" customWidth="1"/>
    <col min="4" max="33" width="3.25390625" style="282" customWidth="1"/>
    <col min="34" max="16384" width="9.125" style="282" customWidth="1"/>
  </cols>
  <sheetData>
    <row r="1" spans="1:27" ht="14.25">
      <c r="A1" s="354" t="s">
        <v>422</v>
      </c>
      <c r="B1" s="683" t="s">
        <v>150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</row>
    <row r="2" spans="1:33" ht="15.75">
      <c r="A2" s="723" t="s">
        <v>423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</row>
    <row r="3" spans="1:33" ht="14.25">
      <c r="A3" s="724" t="s">
        <v>486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</row>
    <row r="4" ht="13.5" thickBot="1">
      <c r="C4" s="355"/>
    </row>
    <row r="5" spans="1:33" ht="15" customHeight="1">
      <c r="A5" s="355"/>
      <c r="B5" s="355"/>
      <c r="C5" s="356"/>
      <c r="D5" s="725" t="s">
        <v>425</v>
      </c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7"/>
      <c r="AB5" s="728" t="s">
        <v>426</v>
      </c>
      <c r="AC5" s="729"/>
      <c r="AD5" s="734" t="s">
        <v>427</v>
      </c>
      <c r="AE5" s="735"/>
      <c r="AF5" s="740" t="s">
        <v>428</v>
      </c>
      <c r="AG5" s="741"/>
    </row>
    <row r="6" spans="1:33" ht="13.5" customHeight="1" thickBot="1">
      <c r="A6" s="357"/>
      <c r="B6" s="357"/>
      <c r="C6" s="356"/>
      <c r="D6" s="746" t="s">
        <v>429</v>
      </c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8"/>
      <c r="AB6" s="730"/>
      <c r="AC6" s="731"/>
      <c r="AD6" s="736"/>
      <c r="AE6" s="737"/>
      <c r="AF6" s="742"/>
      <c r="AG6" s="743"/>
    </row>
    <row r="7" spans="1:33" ht="14.25" customHeight="1" thickBot="1">
      <c r="A7" s="749" t="s">
        <v>430</v>
      </c>
      <c r="B7" s="751" t="s">
        <v>431</v>
      </c>
      <c r="C7" s="752"/>
      <c r="D7" s="721" t="s">
        <v>432</v>
      </c>
      <c r="E7" s="722"/>
      <c r="F7" s="719" t="s">
        <v>433</v>
      </c>
      <c r="G7" s="720"/>
      <c r="H7" s="721" t="s">
        <v>434</v>
      </c>
      <c r="I7" s="722"/>
      <c r="J7" s="719" t="s">
        <v>435</v>
      </c>
      <c r="K7" s="720"/>
      <c r="L7" s="721" t="s">
        <v>436</v>
      </c>
      <c r="M7" s="722"/>
      <c r="N7" s="719" t="s">
        <v>437</v>
      </c>
      <c r="O7" s="720"/>
      <c r="P7" s="717" t="s">
        <v>438</v>
      </c>
      <c r="Q7" s="718"/>
      <c r="R7" s="719" t="s">
        <v>439</v>
      </c>
      <c r="S7" s="720"/>
      <c r="T7" s="721" t="s">
        <v>440</v>
      </c>
      <c r="U7" s="722"/>
      <c r="V7" s="719" t="s">
        <v>441</v>
      </c>
      <c r="W7" s="720"/>
      <c r="X7" s="721" t="s">
        <v>442</v>
      </c>
      <c r="Y7" s="722"/>
      <c r="Z7" s="719" t="s">
        <v>443</v>
      </c>
      <c r="AA7" s="722"/>
      <c r="AB7" s="732"/>
      <c r="AC7" s="733"/>
      <c r="AD7" s="738"/>
      <c r="AE7" s="739"/>
      <c r="AF7" s="744"/>
      <c r="AG7" s="745"/>
    </row>
    <row r="8" spans="1:33" s="369" customFormat="1" ht="12" customHeight="1" thickBot="1">
      <c r="A8" s="750"/>
      <c r="B8" s="358" t="s">
        <v>444</v>
      </c>
      <c r="C8" s="359" t="s">
        <v>445</v>
      </c>
      <c r="D8" s="360" t="s">
        <v>446</v>
      </c>
      <c r="E8" s="361" t="s">
        <v>447</v>
      </c>
      <c r="F8" s="362" t="s">
        <v>446</v>
      </c>
      <c r="G8" s="363" t="s">
        <v>447</v>
      </c>
      <c r="H8" s="360" t="s">
        <v>446</v>
      </c>
      <c r="I8" s="361" t="s">
        <v>447</v>
      </c>
      <c r="J8" s="362" t="s">
        <v>446</v>
      </c>
      <c r="K8" s="363" t="s">
        <v>447</v>
      </c>
      <c r="L8" s="360" t="s">
        <v>446</v>
      </c>
      <c r="M8" s="361" t="s">
        <v>447</v>
      </c>
      <c r="N8" s="362" t="s">
        <v>446</v>
      </c>
      <c r="O8" s="363" t="s">
        <v>447</v>
      </c>
      <c r="P8" s="360" t="s">
        <v>446</v>
      </c>
      <c r="Q8" s="361" t="s">
        <v>447</v>
      </c>
      <c r="R8" s="362" t="s">
        <v>446</v>
      </c>
      <c r="S8" s="363" t="s">
        <v>447</v>
      </c>
      <c r="T8" s="360" t="s">
        <v>446</v>
      </c>
      <c r="U8" s="361" t="s">
        <v>447</v>
      </c>
      <c r="V8" s="362" t="s">
        <v>446</v>
      </c>
      <c r="W8" s="363" t="s">
        <v>447</v>
      </c>
      <c r="X8" s="360" t="s">
        <v>446</v>
      </c>
      <c r="Y8" s="361" t="s">
        <v>447</v>
      </c>
      <c r="Z8" s="362" t="s">
        <v>446</v>
      </c>
      <c r="AA8" s="364" t="s">
        <v>447</v>
      </c>
      <c r="AB8" s="365" t="s">
        <v>446</v>
      </c>
      <c r="AC8" s="366" t="s">
        <v>447</v>
      </c>
      <c r="AD8" s="367" t="s">
        <v>446</v>
      </c>
      <c r="AE8" s="368" t="s">
        <v>487</v>
      </c>
      <c r="AF8" s="365" t="s">
        <v>446</v>
      </c>
      <c r="AG8" s="368" t="s">
        <v>488</v>
      </c>
    </row>
    <row r="9" spans="1:33" ht="13.5" thickTop="1">
      <c r="A9" s="714" t="s">
        <v>448</v>
      </c>
      <c r="B9" s="370" t="s">
        <v>449</v>
      </c>
      <c r="C9" s="371" t="s">
        <v>450</v>
      </c>
      <c r="D9" s="372">
        <v>8</v>
      </c>
      <c r="E9" s="373">
        <v>1</v>
      </c>
      <c r="F9" s="374">
        <v>8</v>
      </c>
      <c r="G9" s="375">
        <v>1</v>
      </c>
      <c r="H9" s="266"/>
      <c r="I9" s="263"/>
      <c r="J9" s="374">
        <v>6</v>
      </c>
      <c r="K9" s="375">
        <v>2</v>
      </c>
      <c r="L9" s="266">
        <v>6</v>
      </c>
      <c r="M9" s="263">
        <v>2</v>
      </c>
      <c r="N9" s="264"/>
      <c r="O9" s="265"/>
      <c r="P9" s="372">
        <v>6</v>
      </c>
      <c r="Q9" s="373">
        <v>2</v>
      </c>
      <c r="R9" s="264">
        <v>6</v>
      </c>
      <c r="S9" s="265">
        <v>2</v>
      </c>
      <c r="T9" s="266"/>
      <c r="U9" s="263"/>
      <c r="V9" s="264">
        <v>6</v>
      </c>
      <c r="W9" s="265">
        <v>1</v>
      </c>
      <c r="X9" s="266">
        <v>6</v>
      </c>
      <c r="Y9" s="263">
        <v>1</v>
      </c>
      <c r="Z9" s="264">
        <v>6</v>
      </c>
      <c r="AA9" s="270">
        <v>1</v>
      </c>
      <c r="AB9" s="376">
        <f aca="true" t="shared" si="0" ref="AB9:AG27">SUM(D9,J9,P9,V9)</f>
        <v>26</v>
      </c>
      <c r="AC9" s="377">
        <f t="shared" si="0"/>
        <v>6</v>
      </c>
      <c r="AD9" s="378">
        <f t="shared" si="0"/>
        <v>26</v>
      </c>
      <c r="AE9" s="379">
        <f t="shared" si="0"/>
        <v>6</v>
      </c>
      <c r="AF9" s="380">
        <f t="shared" si="0"/>
        <v>6</v>
      </c>
      <c r="AG9" s="380">
        <f t="shared" si="0"/>
        <v>1</v>
      </c>
    </row>
    <row r="10" spans="1:33" ht="12.75">
      <c r="A10" s="715"/>
      <c r="B10" s="309" t="s">
        <v>451</v>
      </c>
      <c r="C10" s="381" t="s">
        <v>452</v>
      </c>
      <c r="D10" s="382"/>
      <c r="E10" s="383"/>
      <c r="F10" s="384"/>
      <c r="G10" s="385"/>
      <c r="H10" s="386"/>
      <c r="I10" s="387"/>
      <c r="J10" s="384"/>
      <c r="K10" s="388">
        <v>2</v>
      </c>
      <c r="L10" s="386"/>
      <c r="M10" s="389">
        <v>2</v>
      </c>
      <c r="N10" s="285"/>
      <c r="O10" s="286"/>
      <c r="P10" s="390">
        <v>3</v>
      </c>
      <c r="Q10" s="391"/>
      <c r="R10" s="392">
        <v>3</v>
      </c>
      <c r="S10" s="393"/>
      <c r="T10" s="287"/>
      <c r="U10" s="284"/>
      <c r="V10" s="392">
        <v>3</v>
      </c>
      <c r="W10" s="393"/>
      <c r="X10" s="287">
        <v>3</v>
      </c>
      <c r="Y10" s="284"/>
      <c r="Z10" s="285">
        <v>3</v>
      </c>
      <c r="AA10" s="291"/>
      <c r="AB10" s="376">
        <f t="shared" si="0"/>
        <v>6</v>
      </c>
      <c r="AC10" s="377">
        <f t="shared" si="0"/>
        <v>2</v>
      </c>
      <c r="AD10" s="378">
        <f t="shared" si="0"/>
        <v>6</v>
      </c>
      <c r="AE10" s="379">
        <f t="shared" si="0"/>
        <v>2</v>
      </c>
      <c r="AF10" s="380">
        <f t="shared" si="0"/>
        <v>3</v>
      </c>
      <c r="AG10" s="380">
        <f t="shared" si="0"/>
        <v>0</v>
      </c>
    </row>
    <row r="11" spans="1:33" ht="12.75" customHeight="1">
      <c r="A11" s="715"/>
      <c r="B11" s="309" t="s">
        <v>489</v>
      </c>
      <c r="C11" s="394"/>
      <c r="D11" s="382"/>
      <c r="E11" s="383"/>
      <c r="F11" s="384"/>
      <c r="G11" s="385"/>
      <c r="H11" s="386"/>
      <c r="I11" s="387"/>
      <c r="J11" s="384"/>
      <c r="K11" s="388"/>
      <c r="L11" s="386"/>
      <c r="M11" s="389"/>
      <c r="N11" s="285"/>
      <c r="O11" s="286"/>
      <c r="P11" s="390"/>
      <c r="Q11" s="391"/>
      <c r="R11" s="392"/>
      <c r="S11" s="393"/>
      <c r="T11" s="287"/>
      <c r="U11" s="284"/>
      <c r="V11" s="392"/>
      <c r="W11" s="393"/>
      <c r="X11" s="287"/>
      <c r="Y11" s="284"/>
      <c r="Z11" s="285"/>
      <c r="AA11" s="291"/>
      <c r="AB11" s="376">
        <f t="shared" si="0"/>
        <v>0</v>
      </c>
      <c r="AC11" s="377">
        <f t="shared" si="0"/>
        <v>0</v>
      </c>
      <c r="AD11" s="378">
        <f t="shared" si="0"/>
        <v>0</v>
      </c>
      <c r="AE11" s="379">
        <f t="shared" si="0"/>
        <v>0</v>
      </c>
      <c r="AF11" s="380">
        <f t="shared" si="0"/>
        <v>0</v>
      </c>
      <c r="AG11" s="380">
        <f t="shared" si="0"/>
        <v>0</v>
      </c>
    </row>
    <row r="12" spans="1:33" ht="12.75">
      <c r="A12" s="715"/>
      <c r="B12" s="309" t="s">
        <v>489</v>
      </c>
      <c r="C12" s="395"/>
      <c r="D12" s="382"/>
      <c r="E12" s="383"/>
      <c r="F12" s="384"/>
      <c r="G12" s="385"/>
      <c r="H12" s="386"/>
      <c r="I12" s="387"/>
      <c r="J12" s="384"/>
      <c r="K12" s="388"/>
      <c r="L12" s="386"/>
      <c r="M12" s="387"/>
      <c r="N12" s="285"/>
      <c r="O12" s="286"/>
      <c r="P12" s="382"/>
      <c r="Q12" s="383"/>
      <c r="R12" s="396"/>
      <c r="S12" s="397"/>
      <c r="T12" s="287"/>
      <c r="U12" s="284"/>
      <c r="V12" s="396"/>
      <c r="W12" s="397"/>
      <c r="X12" s="287"/>
      <c r="Y12" s="284"/>
      <c r="Z12" s="285"/>
      <c r="AA12" s="291"/>
      <c r="AB12" s="376">
        <f t="shared" si="0"/>
        <v>0</v>
      </c>
      <c r="AC12" s="377">
        <f t="shared" si="0"/>
        <v>0</v>
      </c>
      <c r="AD12" s="378">
        <f t="shared" si="0"/>
        <v>0</v>
      </c>
      <c r="AE12" s="379">
        <f t="shared" si="0"/>
        <v>0</v>
      </c>
      <c r="AF12" s="380">
        <f t="shared" si="0"/>
        <v>0</v>
      </c>
      <c r="AG12" s="380">
        <f t="shared" si="0"/>
        <v>0</v>
      </c>
    </row>
    <row r="13" spans="1:33" ht="12.75">
      <c r="A13" s="716" t="s">
        <v>490</v>
      </c>
      <c r="B13" s="316" t="s">
        <v>491</v>
      </c>
      <c r="C13" s="317" t="s">
        <v>462</v>
      </c>
      <c r="D13" s="398"/>
      <c r="E13" s="399">
        <v>2</v>
      </c>
      <c r="F13" s="400"/>
      <c r="G13" s="401">
        <v>2</v>
      </c>
      <c r="H13" s="300"/>
      <c r="I13" s="297"/>
      <c r="J13" s="400">
        <v>1</v>
      </c>
      <c r="K13" s="401"/>
      <c r="L13" s="300">
        <v>1</v>
      </c>
      <c r="M13" s="297"/>
      <c r="N13" s="298"/>
      <c r="O13" s="299"/>
      <c r="P13" s="398">
        <v>1</v>
      </c>
      <c r="Q13" s="399">
        <v>1</v>
      </c>
      <c r="R13" s="298">
        <v>1</v>
      </c>
      <c r="S13" s="299">
        <v>1</v>
      </c>
      <c r="T13" s="300"/>
      <c r="U13" s="297"/>
      <c r="V13" s="298">
        <v>1</v>
      </c>
      <c r="W13" s="299">
        <v>1</v>
      </c>
      <c r="X13" s="300">
        <v>1</v>
      </c>
      <c r="Y13" s="297">
        <v>1</v>
      </c>
      <c r="Z13" s="298">
        <v>1</v>
      </c>
      <c r="AA13" s="304">
        <v>1</v>
      </c>
      <c r="AB13" s="376">
        <f t="shared" si="0"/>
        <v>3</v>
      </c>
      <c r="AC13" s="377">
        <f t="shared" si="0"/>
        <v>4</v>
      </c>
      <c r="AD13" s="378">
        <f t="shared" si="0"/>
        <v>3</v>
      </c>
      <c r="AE13" s="379">
        <f t="shared" si="0"/>
        <v>4</v>
      </c>
      <c r="AF13" s="380">
        <f t="shared" si="0"/>
        <v>1</v>
      </c>
      <c r="AG13" s="380">
        <f t="shared" si="0"/>
        <v>1</v>
      </c>
    </row>
    <row r="14" spans="1:33" ht="12.75">
      <c r="A14" s="716"/>
      <c r="B14" s="316" t="s">
        <v>492</v>
      </c>
      <c r="C14" s="317" t="s">
        <v>465</v>
      </c>
      <c r="D14" s="398"/>
      <c r="E14" s="399"/>
      <c r="F14" s="400"/>
      <c r="G14" s="401"/>
      <c r="H14" s="300"/>
      <c r="I14" s="297"/>
      <c r="J14" s="400">
        <v>1</v>
      </c>
      <c r="K14" s="401"/>
      <c r="L14" s="300">
        <v>1</v>
      </c>
      <c r="M14" s="297"/>
      <c r="N14" s="298"/>
      <c r="O14" s="299"/>
      <c r="P14" s="398">
        <v>1</v>
      </c>
      <c r="Q14" s="399"/>
      <c r="R14" s="298">
        <v>1</v>
      </c>
      <c r="S14" s="299"/>
      <c r="T14" s="300"/>
      <c r="U14" s="297"/>
      <c r="V14" s="298">
        <v>1</v>
      </c>
      <c r="W14" s="299">
        <v>1</v>
      </c>
      <c r="X14" s="300">
        <v>1</v>
      </c>
      <c r="Y14" s="297">
        <v>1</v>
      </c>
      <c r="Z14" s="298">
        <v>1</v>
      </c>
      <c r="AA14" s="304">
        <v>1</v>
      </c>
      <c r="AB14" s="376">
        <f t="shared" si="0"/>
        <v>3</v>
      </c>
      <c r="AC14" s="377">
        <f t="shared" si="0"/>
        <v>1</v>
      </c>
      <c r="AD14" s="378">
        <f t="shared" si="0"/>
        <v>3</v>
      </c>
      <c r="AE14" s="379">
        <f t="shared" si="0"/>
        <v>1</v>
      </c>
      <c r="AF14" s="380">
        <f t="shared" si="0"/>
        <v>1</v>
      </c>
      <c r="AG14" s="380">
        <f t="shared" si="0"/>
        <v>1</v>
      </c>
    </row>
    <row r="15" spans="1:33" ht="12.75">
      <c r="A15" s="716"/>
      <c r="B15" s="316"/>
      <c r="C15" s="317"/>
      <c r="D15" s="398"/>
      <c r="E15" s="399"/>
      <c r="F15" s="400"/>
      <c r="G15" s="401"/>
      <c r="H15" s="300"/>
      <c r="I15" s="297"/>
      <c r="J15" s="400"/>
      <c r="K15" s="401"/>
      <c r="L15" s="300"/>
      <c r="M15" s="297"/>
      <c r="N15" s="298"/>
      <c r="O15" s="299"/>
      <c r="P15" s="398"/>
      <c r="Q15" s="399"/>
      <c r="R15" s="298"/>
      <c r="S15" s="299"/>
      <c r="T15" s="300"/>
      <c r="U15" s="297"/>
      <c r="V15" s="298"/>
      <c r="W15" s="299"/>
      <c r="X15" s="300"/>
      <c r="Y15" s="297"/>
      <c r="Z15" s="298"/>
      <c r="AA15" s="304"/>
      <c r="AB15" s="376">
        <f t="shared" si="0"/>
        <v>0</v>
      </c>
      <c r="AC15" s="377">
        <f t="shared" si="0"/>
        <v>0</v>
      </c>
      <c r="AD15" s="378">
        <f t="shared" si="0"/>
        <v>0</v>
      </c>
      <c r="AE15" s="379">
        <f t="shared" si="0"/>
        <v>0</v>
      </c>
      <c r="AF15" s="380">
        <f t="shared" si="0"/>
        <v>0</v>
      </c>
      <c r="AG15" s="380">
        <f t="shared" si="0"/>
        <v>0</v>
      </c>
    </row>
    <row r="16" spans="1:33" ht="12.75" customHeight="1">
      <c r="A16" s="706" t="s">
        <v>466</v>
      </c>
      <c r="B16" s="309" t="s">
        <v>467</v>
      </c>
      <c r="C16" s="402" t="s">
        <v>468</v>
      </c>
      <c r="D16" s="398">
        <v>1</v>
      </c>
      <c r="E16" s="399"/>
      <c r="F16" s="400">
        <v>1</v>
      </c>
      <c r="G16" s="401"/>
      <c r="H16" s="300"/>
      <c r="I16" s="297"/>
      <c r="J16" s="400">
        <v>1</v>
      </c>
      <c r="K16" s="401"/>
      <c r="L16" s="300">
        <v>1</v>
      </c>
      <c r="M16" s="297"/>
      <c r="N16" s="306"/>
      <c r="O16" s="312"/>
      <c r="P16" s="398">
        <v>1</v>
      </c>
      <c r="Q16" s="399"/>
      <c r="R16" s="298">
        <v>1</v>
      </c>
      <c r="S16" s="299"/>
      <c r="T16" s="296"/>
      <c r="U16" s="311"/>
      <c r="V16" s="298">
        <v>1</v>
      </c>
      <c r="W16" s="299"/>
      <c r="X16" s="403">
        <v>1</v>
      </c>
      <c r="Y16" s="311"/>
      <c r="Z16" s="306">
        <v>1</v>
      </c>
      <c r="AA16" s="315"/>
      <c r="AB16" s="376">
        <f t="shared" si="0"/>
        <v>4</v>
      </c>
      <c r="AC16" s="377">
        <f t="shared" si="0"/>
        <v>0</v>
      </c>
      <c r="AD16" s="378">
        <f t="shared" si="0"/>
        <v>4</v>
      </c>
      <c r="AE16" s="379">
        <f t="shared" si="0"/>
        <v>0</v>
      </c>
      <c r="AF16" s="380">
        <f t="shared" si="0"/>
        <v>1</v>
      </c>
      <c r="AG16" s="380">
        <f t="shared" si="0"/>
        <v>0</v>
      </c>
    </row>
    <row r="17" spans="1:33" ht="12.75">
      <c r="A17" s="706"/>
      <c r="B17" s="309"/>
      <c r="C17" s="310"/>
      <c r="D17" s="398"/>
      <c r="E17" s="399"/>
      <c r="F17" s="400"/>
      <c r="G17" s="401"/>
      <c r="H17" s="300"/>
      <c r="I17" s="297"/>
      <c r="J17" s="400"/>
      <c r="K17" s="401"/>
      <c r="L17" s="300"/>
      <c r="M17" s="297"/>
      <c r="N17" s="306"/>
      <c r="O17" s="312"/>
      <c r="P17" s="398"/>
      <c r="Q17" s="399"/>
      <c r="R17" s="298"/>
      <c r="S17" s="299"/>
      <c r="T17" s="296"/>
      <c r="U17" s="311"/>
      <c r="V17" s="298"/>
      <c r="W17" s="299"/>
      <c r="X17" s="296"/>
      <c r="Y17" s="311"/>
      <c r="Z17" s="306"/>
      <c r="AA17" s="315"/>
      <c r="AB17" s="376">
        <f t="shared" si="0"/>
        <v>0</v>
      </c>
      <c r="AC17" s="377">
        <f t="shared" si="0"/>
        <v>0</v>
      </c>
      <c r="AD17" s="378">
        <f t="shared" si="0"/>
        <v>0</v>
      </c>
      <c r="AE17" s="379">
        <f t="shared" si="0"/>
        <v>0</v>
      </c>
      <c r="AF17" s="380">
        <f t="shared" si="0"/>
        <v>0</v>
      </c>
      <c r="AG17" s="380">
        <f t="shared" si="0"/>
        <v>0</v>
      </c>
    </row>
    <row r="18" spans="1:33" ht="14.25" customHeight="1">
      <c r="A18" s="716" t="s">
        <v>453</v>
      </c>
      <c r="B18" s="316" t="s">
        <v>454</v>
      </c>
      <c r="C18" s="317" t="s">
        <v>455</v>
      </c>
      <c r="D18" s="398">
        <v>4</v>
      </c>
      <c r="E18" s="399"/>
      <c r="F18" s="400">
        <v>4</v>
      </c>
      <c r="G18" s="401"/>
      <c r="H18" s="300"/>
      <c r="I18" s="297"/>
      <c r="J18" s="400">
        <v>4</v>
      </c>
      <c r="K18" s="401"/>
      <c r="L18" s="300">
        <v>4</v>
      </c>
      <c r="M18" s="297"/>
      <c r="N18" s="298"/>
      <c r="O18" s="299"/>
      <c r="P18" s="398">
        <v>3</v>
      </c>
      <c r="Q18" s="399">
        <v>1</v>
      </c>
      <c r="R18" s="298">
        <v>3</v>
      </c>
      <c r="S18" s="299">
        <v>1</v>
      </c>
      <c r="T18" s="300"/>
      <c r="U18" s="297"/>
      <c r="V18" s="298">
        <v>3</v>
      </c>
      <c r="W18" s="299">
        <v>1</v>
      </c>
      <c r="X18" s="300">
        <v>3</v>
      </c>
      <c r="Y18" s="297">
        <v>1</v>
      </c>
      <c r="Z18" s="298">
        <v>3</v>
      </c>
      <c r="AA18" s="304">
        <v>1</v>
      </c>
      <c r="AB18" s="376">
        <f t="shared" si="0"/>
        <v>14</v>
      </c>
      <c r="AC18" s="377">
        <f t="shared" si="0"/>
        <v>2</v>
      </c>
      <c r="AD18" s="378">
        <f t="shared" si="0"/>
        <v>14</v>
      </c>
      <c r="AE18" s="379">
        <f t="shared" si="0"/>
        <v>2</v>
      </c>
      <c r="AF18" s="380">
        <f t="shared" si="0"/>
        <v>3</v>
      </c>
      <c r="AG18" s="380">
        <f t="shared" si="0"/>
        <v>1</v>
      </c>
    </row>
    <row r="19" spans="1:33" ht="12.75">
      <c r="A19" s="716"/>
      <c r="B19" s="316" t="s">
        <v>493</v>
      </c>
      <c r="C19" s="317" t="s">
        <v>494</v>
      </c>
      <c r="D19" s="398"/>
      <c r="E19" s="399">
        <v>1</v>
      </c>
      <c r="F19" s="400"/>
      <c r="G19" s="401">
        <v>1</v>
      </c>
      <c r="H19" s="300"/>
      <c r="I19" s="297"/>
      <c r="J19" s="400">
        <v>1</v>
      </c>
      <c r="K19" s="401"/>
      <c r="L19" s="300">
        <v>1</v>
      </c>
      <c r="M19" s="297"/>
      <c r="N19" s="298"/>
      <c r="O19" s="299"/>
      <c r="P19" s="398">
        <v>1</v>
      </c>
      <c r="Q19" s="399"/>
      <c r="R19" s="298">
        <v>1</v>
      </c>
      <c r="S19" s="299"/>
      <c r="T19" s="300"/>
      <c r="U19" s="297"/>
      <c r="V19" s="298">
        <v>1</v>
      </c>
      <c r="W19" s="299"/>
      <c r="X19" s="300">
        <v>1</v>
      </c>
      <c r="Y19" s="297"/>
      <c r="Z19" s="298">
        <v>1</v>
      </c>
      <c r="AA19" s="304"/>
      <c r="AB19" s="376">
        <f t="shared" si="0"/>
        <v>3</v>
      </c>
      <c r="AC19" s="377">
        <f t="shared" si="0"/>
        <v>1</v>
      </c>
      <c r="AD19" s="378">
        <f t="shared" si="0"/>
        <v>3</v>
      </c>
      <c r="AE19" s="379">
        <f t="shared" si="0"/>
        <v>1</v>
      </c>
      <c r="AF19" s="380">
        <f t="shared" si="0"/>
        <v>1</v>
      </c>
      <c r="AG19" s="380">
        <f t="shared" si="0"/>
        <v>0</v>
      </c>
    </row>
    <row r="20" spans="1:33" ht="12.75">
      <c r="A20" s="716"/>
      <c r="B20" s="316"/>
      <c r="C20" s="317"/>
      <c r="D20" s="398"/>
      <c r="E20" s="399"/>
      <c r="F20" s="400"/>
      <c r="G20" s="401"/>
      <c r="H20" s="300"/>
      <c r="I20" s="297"/>
      <c r="J20" s="400"/>
      <c r="K20" s="401"/>
      <c r="L20" s="300"/>
      <c r="M20" s="297"/>
      <c r="N20" s="298"/>
      <c r="O20" s="299"/>
      <c r="P20" s="398"/>
      <c r="Q20" s="399"/>
      <c r="R20" s="298"/>
      <c r="S20" s="299"/>
      <c r="T20" s="300"/>
      <c r="U20" s="297"/>
      <c r="V20" s="298"/>
      <c r="W20" s="299"/>
      <c r="X20" s="300"/>
      <c r="Y20" s="297"/>
      <c r="Z20" s="298"/>
      <c r="AA20" s="304"/>
      <c r="AB20" s="376">
        <f t="shared" si="0"/>
        <v>0</v>
      </c>
      <c r="AC20" s="377">
        <f t="shared" si="0"/>
        <v>0</v>
      </c>
      <c r="AD20" s="378">
        <f t="shared" si="0"/>
        <v>0</v>
      </c>
      <c r="AE20" s="379">
        <f t="shared" si="0"/>
        <v>0</v>
      </c>
      <c r="AF20" s="380">
        <f t="shared" si="0"/>
        <v>0</v>
      </c>
      <c r="AG20" s="380">
        <f t="shared" si="0"/>
        <v>0</v>
      </c>
    </row>
    <row r="21" spans="1:33" ht="12.75">
      <c r="A21" s="706" t="s">
        <v>469</v>
      </c>
      <c r="B21" s="309" t="s">
        <v>470</v>
      </c>
      <c r="C21" s="310" t="s">
        <v>471</v>
      </c>
      <c r="D21" s="398"/>
      <c r="E21" s="399"/>
      <c r="F21" s="400"/>
      <c r="G21" s="401"/>
      <c r="H21" s="300"/>
      <c r="I21" s="297"/>
      <c r="J21" s="400"/>
      <c r="K21" s="401"/>
      <c r="L21" s="300"/>
      <c r="M21" s="297"/>
      <c r="N21" s="306"/>
      <c r="O21" s="312"/>
      <c r="P21" s="398"/>
      <c r="Q21" s="399"/>
      <c r="R21" s="298"/>
      <c r="S21" s="299"/>
      <c r="T21" s="296"/>
      <c r="U21" s="311"/>
      <c r="V21" s="298">
        <v>1</v>
      </c>
      <c r="W21" s="299"/>
      <c r="X21" s="403">
        <v>1</v>
      </c>
      <c r="Y21" s="311"/>
      <c r="Z21" s="306">
        <v>1</v>
      </c>
      <c r="AA21" s="315"/>
      <c r="AB21" s="376">
        <f t="shared" si="0"/>
        <v>1</v>
      </c>
      <c r="AC21" s="377">
        <f t="shared" si="0"/>
        <v>0</v>
      </c>
      <c r="AD21" s="378">
        <f t="shared" si="0"/>
        <v>1</v>
      </c>
      <c r="AE21" s="379">
        <f t="shared" si="0"/>
        <v>0</v>
      </c>
      <c r="AF21" s="380">
        <f t="shared" si="0"/>
        <v>1</v>
      </c>
      <c r="AG21" s="380">
        <f t="shared" si="0"/>
        <v>0</v>
      </c>
    </row>
    <row r="22" spans="1:33" ht="12.75">
      <c r="A22" s="706"/>
      <c r="B22" s="309"/>
      <c r="C22" s="310"/>
      <c r="D22" s="398"/>
      <c r="E22" s="399"/>
      <c r="F22" s="400"/>
      <c r="G22" s="401"/>
      <c r="H22" s="300"/>
      <c r="I22" s="297"/>
      <c r="J22" s="400"/>
      <c r="K22" s="401"/>
      <c r="L22" s="300"/>
      <c r="M22" s="297"/>
      <c r="N22" s="306"/>
      <c r="O22" s="312"/>
      <c r="P22" s="398"/>
      <c r="Q22" s="399"/>
      <c r="R22" s="298"/>
      <c r="S22" s="299"/>
      <c r="T22" s="296"/>
      <c r="U22" s="311"/>
      <c r="V22" s="298"/>
      <c r="W22" s="299"/>
      <c r="X22" s="296"/>
      <c r="Y22" s="311"/>
      <c r="Z22" s="306"/>
      <c r="AA22" s="315"/>
      <c r="AB22" s="376">
        <f t="shared" si="0"/>
        <v>0</v>
      </c>
      <c r="AC22" s="377">
        <f t="shared" si="0"/>
        <v>0</v>
      </c>
      <c r="AD22" s="378">
        <f t="shared" si="0"/>
        <v>0</v>
      </c>
      <c r="AE22" s="379">
        <f t="shared" si="0"/>
        <v>0</v>
      </c>
      <c r="AF22" s="380">
        <f t="shared" si="0"/>
        <v>0</v>
      </c>
      <c r="AG22" s="380">
        <f t="shared" si="0"/>
        <v>0</v>
      </c>
    </row>
    <row r="23" spans="1:33" ht="12.75">
      <c r="A23" s="716" t="s">
        <v>472</v>
      </c>
      <c r="B23" s="316" t="s">
        <v>495</v>
      </c>
      <c r="C23" s="317" t="s">
        <v>476</v>
      </c>
      <c r="D23" s="398">
        <v>1</v>
      </c>
      <c r="E23" s="399">
        <v>1</v>
      </c>
      <c r="F23" s="400">
        <v>1</v>
      </c>
      <c r="G23" s="401">
        <v>1</v>
      </c>
      <c r="H23" s="300"/>
      <c r="I23" s="297"/>
      <c r="J23" s="400">
        <v>1</v>
      </c>
      <c r="K23" s="401">
        <v>1</v>
      </c>
      <c r="L23" s="300">
        <v>1</v>
      </c>
      <c r="M23" s="297">
        <v>1</v>
      </c>
      <c r="N23" s="298"/>
      <c r="O23" s="299"/>
      <c r="P23" s="398">
        <v>1</v>
      </c>
      <c r="Q23" s="399">
        <v>1</v>
      </c>
      <c r="R23" s="298">
        <v>1</v>
      </c>
      <c r="S23" s="299">
        <v>1</v>
      </c>
      <c r="T23" s="300"/>
      <c r="U23" s="297"/>
      <c r="V23" s="298">
        <v>1</v>
      </c>
      <c r="W23" s="299">
        <v>1</v>
      </c>
      <c r="X23" s="300">
        <v>1</v>
      </c>
      <c r="Y23" s="297">
        <v>1</v>
      </c>
      <c r="Z23" s="298">
        <v>1</v>
      </c>
      <c r="AA23" s="304">
        <v>1</v>
      </c>
      <c r="AB23" s="376">
        <f t="shared" si="0"/>
        <v>4</v>
      </c>
      <c r="AC23" s="377">
        <f t="shared" si="0"/>
        <v>4</v>
      </c>
      <c r="AD23" s="378">
        <f t="shared" si="0"/>
        <v>4</v>
      </c>
      <c r="AE23" s="379">
        <f t="shared" si="0"/>
        <v>4</v>
      </c>
      <c r="AF23" s="380">
        <f t="shared" si="0"/>
        <v>1</v>
      </c>
      <c r="AG23" s="380">
        <f t="shared" si="0"/>
        <v>1</v>
      </c>
    </row>
    <row r="24" spans="1:33" ht="12.75">
      <c r="A24" s="716"/>
      <c r="B24" s="316" t="s">
        <v>473</v>
      </c>
      <c r="C24" s="317" t="s">
        <v>474</v>
      </c>
      <c r="D24" s="398">
        <v>1</v>
      </c>
      <c r="E24" s="399"/>
      <c r="F24" s="400">
        <v>1</v>
      </c>
      <c r="G24" s="401"/>
      <c r="H24" s="300"/>
      <c r="I24" s="297"/>
      <c r="J24" s="400">
        <v>1</v>
      </c>
      <c r="K24" s="401"/>
      <c r="L24" s="300">
        <v>1</v>
      </c>
      <c r="M24" s="297"/>
      <c r="N24" s="298"/>
      <c r="O24" s="299"/>
      <c r="P24" s="398">
        <v>1</v>
      </c>
      <c r="Q24" s="399"/>
      <c r="R24" s="298">
        <v>1</v>
      </c>
      <c r="S24" s="299"/>
      <c r="T24" s="300"/>
      <c r="U24" s="297"/>
      <c r="V24" s="298">
        <v>1</v>
      </c>
      <c r="W24" s="299"/>
      <c r="X24" s="300">
        <v>1</v>
      </c>
      <c r="Y24" s="297"/>
      <c r="Z24" s="298">
        <v>1</v>
      </c>
      <c r="AA24" s="304"/>
      <c r="AB24" s="376">
        <f t="shared" si="0"/>
        <v>4</v>
      </c>
      <c r="AC24" s="377">
        <f t="shared" si="0"/>
        <v>0</v>
      </c>
      <c r="AD24" s="378">
        <f t="shared" si="0"/>
        <v>4</v>
      </c>
      <c r="AE24" s="379">
        <f t="shared" si="0"/>
        <v>0</v>
      </c>
      <c r="AF24" s="380">
        <f t="shared" si="0"/>
        <v>1</v>
      </c>
      <c r="AG24" s="380">
        <f t="shared" si="0"/>
        <v>0</v>
      </c>
    </row>
    <row r="25" spans="1:33" ht="12.75">
      <c r="A25" s="716"/>
      <c r="B25" s="316"/>
      <c r="C25" s="317"/>
      <c r="D25" s="398"/>
      <c r="E25" s="399"/>
      <c r="F25" s="400"/>
      <c r="G25" s="401"/>
      <c r="H25" s="300"/>
      <c r="I25" s="297"/>
      <c r="J25" s="400"/>
      <c r="K25" s="401"/>
      <c r="L25" s="300"/>
      <c r="M25" s="297"/>
      <c r="N25" s="298"/>
      <c r="O25" s="299"/>
      <c r="P25" s="398"/>
      <c r="Q25" s="399"/>
      <c r="R25" s="298"/>
      <c r="S25" s="299"/>
      <c r="T25" s="300"/>
      <c r="U25" s="297"/>
      <c r="V25" s="298"/>
      <c r="W25" s="299"/>
      <c r="X25" s="300"/>
      <c r="Y25" s="297"/>
      <c r="Z25" s="298"/>
      <c r="AA25" s="304"/>
      <c r="AB25" s="376">
        <f t="shared" si="0"/>
        <v>0</v>
      </c>
      <c r="AC25" s="377">
        <f t="shared" si="0"/>
        <v>0</v>
      </c>
      <c r="AD25" s="378">
        <f t="shared" si="0"/>
        <v>0</v>
      </c>
      <c r="AE25" s="379">
        <f t="shared" si="0"/>
        <v>0</v>
      </c>
      <c r="AF25" s="380">
        <f t="shared" si="0"/>
        <v>0</v>
      </c>
      <c r="AG25" s="380">
        <f t="shared" si="0"/>
        <v>0</v>
      </c>
    </row>
    <row r="26" spans="1:33" ht="12.75">
      <c r="A26" s="706" t="s">
        <v>477</v>
      </c>
      <c r="B26" s="309" t="s">
        <v>478</v>
      </c>
      <c r="C26" s="310" t="s">
        <v>479</v>
      </c>
      <c r="D26" s="398">
        <v>2</v>
      </c>
      <c r="E26" s="399"/>
      <c r="F26" s="400">
        <v>2</v>
      </c>
      <c r="G26" s="401"/>
      <c r="H26" s="300"/>
      <c r="I26" s="297"/>
      <c r="J26" s="400">
        <v>2</v>
      </c>
      <c r="K26" s="401"/>
      <c r="L26" s="300">
        <v>2</v>
      </c>
      <c r="M26" s="297"/>
      <c r="N26" s="298"/>
      <c r="O26" s="299"/>
      <c r="P26" s="398">
        <v>2</v>
      </c>
      <c r="Q26" s="399"/>
      <c r="R26" s="298">
        <v>2</v>
      </c>
      <c r="S26" s="299"/>
      <c r="T26" s="300"/>
      <c r="U26" s="297"/>
      <c r="V26" s="298">
        <v>2</v>
      </c>
      <c r="W26" s="299"/>
      <c r="X26" s="300">
        <v>2</v>
      </c>
      <c r="Y26" s="297"/>
      <c r="Z26" s="298">
        <v>2</v>
      </c>
      <c r="AA26" s="304"/>
      <c r="AB26" s="376">
        <f t="shared" si="0"/>
        <v>8</v>
      </c>
      <c r="AC26" s="377">
        <f t="shared" si="0"/>
        <v>0</v>
      </c>
      <c r="AD26" s="378">
        <f t="shared" si="0"/>
        <v>8</v>
      </c>
      <c r="AE26" s="379">
        <f t="shared" si="0"/>
        <v>0</v>
      </c>
      <c r="AF26" s="380">
        <f t="shared" si="0"/>
        <v>2</v>
      </c>
      <c r="AG26" s="380">
        <f t="shared" si="0"/>
        <v>0</v>
      </c>
    </row>
    <row r="27" spans="1:33" ht="13.5" thickBot="1">
      <c r="A27" s="707"/>
      <c r="B27" s="404"/>
      <c r="C27" s="405"/>
      <c r="D27" s="406"/>
      <c r="E27" s="407"/>
      <c r="F27" s="408"/>
      <c r="G27" s="409"/>
      <c r="H27" s="406"/>
      <c r="I27" s="407"/>
      <c r="J27" s="408"/>
      <c r="K27" s="409"/>
      <c r="L27" s="406"/>
      <c r="M27" s="407"/>
      <c r="N27" s="323"/>
      <c r="O27" s="324"/>
      <c r="P27" s="406"/>
      <c r="Q27" s="407"/>
      <c r="R27" s="408"/>
      <c r="S27" s="409"/>
      <c r="T27" s="325"/>
      <c r="U27" s="322"/>
      <c r="V27" s="408"/>
      <c r="W27" s="409"/>
      <c r="X27" s="325"/>
      <c r="Y27" s="322"/>
      <c r="Z27" s="323"/>
      <c r="AA27" s="329"/>
      <c r="AB27" s="376">
        <f t="shared" si="0"/>
        <v>0</v>
      </c>
      <c r="AC27" s="377">
        <f t="shared" si="0"/>
        <v>0</v>
      </c>
      <c r="AD27" s="378">
        <f t="shared" si="0"/>
        <v>0</v>
      </c>
      <c r="AE27" s="379">
        <f t="shared" si="0"/>
        <v>0</v>
      </c>
      <c r="AF27" s="380">
        <f t="shared" si="0"/>
        <v>0</v>
      </c>
      <c r="AG27" s="380">
        <f t="shared" si="0"/>
        <v>0</v>
      </c>
    </row>
    <row r="28" spans="1:33" ht="12.75">
      <c r="A28" s="708" t="s">
        <v>480</v>
      </c>
      <c r="B28" s="709"/>
      <c r="C28" s="710"/>
      <c r="D28" s="335">
        <f aca="true" t="shared" si="1" ref="D28:AG28">SUM(D9:D27)</f>
        <v>17</v>
      </c>
      <c r="E28" s="336">
        <f t="shared" si="1"/>
        <v>5</v>
      </c>
      <c r="F28" s="337">
        <f t="shared" si="1"/>
        <v>17</v>
      </c>
      <c r="G28" s="338">
        <f t="shared" si="1"/>
        <v>5</v>
      </c>
      <c r="H28" s="335">
        <f t="shared" si="1"/>
        <v>0</v>
      </c>
      <c r="I28" s="336">
        <f t="shared" si="1"/>
        <v>0</v>
      </c>
      <c r="J28" s="337">
        <f t="shared" si="1"/>
        <v>18</v>
      </c>
      <c r="K28" s="338">
        <f t="shared" si="1"/>
        <v>5</v>
      </c>
      <c r="L28" s="335">
        <f t="shared" si="1"/>
        <v>18</v>
      </c>
      <c r="M28" s="336">
        <f t="shared" si="1"/>
        <v>5</v>
      </c>
      <c r="N28" s="337">
        <f t="shared" si="1"/>
        <v>0</v>
      </c>
      <c r="O28" s="338">
        <f t="shared" si="1"/>
        <v>0</v>
      </c>
      <c r="P28" s="335">
        <f t="shared" si="1"/>
        <v>20</v>
      </c>
      <c r="Q28" s="336">
        <f t="shared" si="1"/>
        <v>5</v>
      </c>
      <c r="R28" s="337">
        <f t="shared" si="1"/>
        <v>20</v>
      </c>
      <c r="S28" s="338">
        <f t="shared" si="1"/>
        <v>5</v>
      </c>
      <c r="T28" s="335">
        <f t="shared" si="1"/>
        <v>0</v>
      </c>
      <c r="U28" s="336">
        <f t="shared" si="1"/>
        <v>0</v>
      </c>
      <c r="V28" s="337">
        <f t="shared" si="1"/>
        <v>21</v>
      </c>
      <c r="W28" s="338">
        <f t="shared" si="1"/>
        <v>5</v>
      </c>
      <c r="X28" s="335">
        <f t="shared" si="1"/>
        <v>21</v>
      </c>
      <c r="Y28" s="336">
        <f t="shared" si="1"/>
        <v>5</v>
      </c>
      <c r="Z28" s="337">
        <f t="shared" si="1"/>
        <v>21</v>
      </c>
      <c r="AA28" s="342">
        <f t="shared" si="1"/>
        <v>5</v>
      </c>
      <c r="AB28" s="345">
        <f t="shared" si="1"/>
        <v>76</v>
      </c>
      <c r="AC28" s="346">
        <f t="shared" si="1"/>
        <v>20</v>
      </c>
      <c r="AD28" s="347">
        <f t="shared" si="1"/>
        <v>76</v>
      </c>
      <c r="AE28" s="348">
        <f t="shared" si="1"/>
        <v>20</v>
      </c>
      <c r="AF28" s="349">
        <f t="shared" si="1"/>
        <v>21</v>
      </c>
      <c r="AG28" s="350">
        <f t="shared" si="1"/>
        <v>5</v>
      </c>
    </row>
    <row r="29" spans="1:33" s="410" customFormat="1" ht="13.5" thickBot="1">
      <c r="A29" s="711" t="s">
        <v>481</v>
      </c>
      <c r="B29" s="712"/>
      <c r="C29" s="713"/>
      <c r="D29" s="656">
        <f>SUM(D28:E28)</f>
        <v>22</v>
      </c>
      <c r="E29" s="657"/>
      <c r="F29" s="642">
        <f>SUM(F28:G28)</f>
        <v>22</v>
      </c>
      <c r="G29" s="643"/>
      <c r="H29" s="656">
        <f>SUM(H28:I28)</f>
        <v>0</v>
      </c>
      <c r="I29" s="657"/>
      <c r="J29" s="642">
        <f>SUM(J28:K28)</f>
        <v>23</v>
      </c>
      <c r="K29" s="643"/>
      <c r="L29" s="656">
        <f>SUM(L28:M28)</f>
        <v>23</v>
      </c>
      <c r="M29" s="657"/>
      <c r="N29" s="642">
        <f>SUM(N28:O28)</f>
        <v>0</v>
      </c>
      <c r="O29" s="643"/>
      <c r="P29" s="656">
        <f>SUM(P28:Q28)</f>
        <v>25</v>
      </c>
      <c r="Q29" s="657"/>
      <c r="R29" s="642">
        <f>SUM(R28:S28)</f>
        <v>25</v>
      </c>
      <c r="S29" s="643"/>
      <c r="T29" s="656">
        <f>SUM(T28:U28)</f>
        <v>0</v>
      </c>
      <c r="U29" s="657"/>
      <c r="V29" s="642">
        <f>SUM(V28:W28)</f>
        <v>26</v>
      </c>
      <c r="W29" s="643"/>
      <c r="X29" s="656">
        <f>SUM(X28:Y28)</f>
        <v>26</v>
      </c>
      <c r="Y29" s="657"/>
      <c r="Z29" s="642">
        <f>SUM(Z28:AA28)</f>
        <v>26</v>
      </c>
      <c r="AA29" s="647"/>
      <c r="AB29" s="638">
        <f>SUM(AB28:AC28)</f>
        <v>96</v>
      </c>
      <c r="AC29" s="639"/>
      <c r="AD29" s="640">
        <f>SUM(AD28:AE28)</f>
        <v>96</v>
      </c>
      <c r="AE29" s="641"/>
      <c r="AF29" s="658">
        <f>SUM(AF28:AG28)</f>
        <v>26</v>
      </c>
      <c r="AG29" s="659"/>
    </row>
    <row r="31" s="412" customFormat="1" ht="12.75">
      <c r="A31" s="411" t="s">
        <v>482</v>
      </c>
    </row>
    <row r="32" ht="12.75">
      <c r="A32" s="369" t="s">
        <v>483</v>
      </c>
    </row>
    <row r="33" ht="12.75">
      <c r="A33" s="369" t="s">
        <v>484</v>
      </c>
    </row>
    <row r="34" s="412" customFormat="1" ht="12.75">
      <c r="A34" s="413" t="s">
        <v>485</v>
      </c>
    </row>
    <row r="35" spans="1:27" s="412" customFormat="1" ht="12.75">
      <c r="A35" s="413"/>
      <c r="U35" s="705" t="s">
        <v>14</v>
      </c>
      <c r="V35" s="705"/>
      <c r="W35" s="705"/>
      <c r="X35" s="705"/>
      <c r="Y35" s="705"/>
      <c r="Z35" s="705"/>
      <c r="AA35" s="705"/>
    </row>
    <row r="36" s="412" customFormat="1" ht="12.75">
      <c r="A36" s="414"/>
    </row>
  </sheetData>
  <sheetProtection selectLockedCells="1"/>
  <mergeCells count="47">
    <mergeCell ref="B1:AA1"/>
    <mergeCell ref="A2:AG2"/>
    <mergeCell ref="A3:AG3"/>
    <mergeCell ref="D5:AA5"/>
    <mergeCell ref="AB5:AC7"/>
    <mergeCell ref="AD5:AE7"/>
    <mergeCell ref="AF5:AG7"/>
    <mergeCell ref="D6:AA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9:A12"/>
    <mergeCell ref="A13:A15"/>
    <mergeCell ref="A16:A17"/>
    <mergeCell ref="A18:A20"/>
    <mergeCell ref="A21:A22"/>
    <mergeCell ref="A23:A25"/>
    <mergeCell ref="A26:A27"/>
    <mergeCell ref="A28:C28"/>
    <mergeCell ref="A29:C29"/>
    <mergeCell ref="D29:E29"/>
    <mergeCell ref="F29:G29"/>
    <mergeCell ref="H29:I29"/>
    <mergeCell ref="AF29:AG29"/>
    <mergeCell ref="J29:K29"/>
    <mergeCell ref="L29:M29"/>
    <mergeCell ref="N29:O29"/>
    <mergeCell ref="P29:Q29"/>
    <mergeCell ref="R29:S29"/>
    <mergeCell ref="T29:U29"/>
    <mergeCell ref="U35:AA35"/>
    <mergeCell ref="V29:W29"/>
    <mergeCell ref="X29:Y29"/>
    <mergeCell ref="Z29:AA29"/>
    <mergeCell ref="AB29:AC29"/>
    <mergeCell ref="AD29:AE29"/>
  </mergeCells>
  <printOptions/>
  <pageMargins left="0.36" right="0.32" top="0.52" bottom="0.54" header="0.5118110236220472" footer="0.5118110236220472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5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8.125" style="234" customWidth="1"/>
    <col min="2" max="2" width="19.375" style="234" customWidth="1"/>
    <col min="3" max="3" width="7.25390625" style="234" customWidth="1"/>
    <col min="4" max="33" width="3.125" style="234" customWidth="1"/>
    <col min="34" max="39" width="3.25390625" style="234" customWidth="1"/>
    <col min="40" max="16384" width="9.125" style="234" customWidth="1"/>
  </cols>
  <sheetData>
    <row r="1" spans="1:33" ht="14.25">
      <c r="A1" s="233" t="s">
        <v>422</v>
      </c>
      <c r="B1" s="683" t="s">
        <v>150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</row>
    <row r="2" spans="1:39" ht="15.75">
      <c r="A2" s="684" t="s">
        <v>496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</row>
    <row r="3" spans="1:39" ht="14.25">
      <c r="A3" s="235" t="s">
        <v>424</v>
      </c>
      <c r="B3" s="415">
        <v>42248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</row>
    <row r="4" ht="7.5" customHeight="1" thickBot="1"/>
    <row r="5" spans="4:39" ht="12.75" customHeight="1">
      <c r="D5" s="685" t="s">
        <v>425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  <c r="AD5" s="686"/>
      <c r="AE5" s="686"/>
      <c r="AF5" s="686"/>
      <c r="AG5" s="686"/>
      <c r="AH5" s="687" t="s">
        <v>426</v>
      </c>
      <c r="AI5" s="688"/>
      <c r="AJ5" s="693" t="s">
        <v>427</v>
      </c>
      <c r="AK5" s="694"/>
      <c r="AL5" s="699" t="s">
        <v>428</v>
      </c>
      <c r="AM5" s="700"/>
    </row>
    <row r="6" spans="4:39" ht="13.5" customHeight="1" thickBot="1">
      <c r="D6" s="673" t="s">
        <v>429</v>
      </c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89"/>
      <c r="AI6" s="690"/>
      <c r="AJ6" s="695"/>
      <c r="AK6" s="696"/>
      <c r="AL6" s="701"/>
      <c r="AM6" s="702"/>
    </row>
    <row r="7" spans="1:39" ht="13.5" customHeight="1" thickBot="1">
      <c r="A7" s="778" t="s">
        <v>430</v>
      </c>
      <c r="B7" s="780" t="s">
        <v>431</v>
      </c>
      <c r="C7" s="781"/>
      <c r="D7" s="677" t="s">
        <v>497</v>
      </c>
      <c r="E7" s="678"/>
      <c r="F7" s="677" t="s">
        <v>498</v>
      </c>
      <c r="G7" s="678"/>
      <c r="H7" s="777" t="s">
        <v>499</v>
      </c>
      <c r="I7" s="680"/>
      <c r="J7" s="774" t="s">
        <v>500</v>
      </c>
      <c r="K7" s="775"/>
      <c r="L7" s="677" t="s">
        <v>501</v>
      </c>
      <c r="M7" s="678"/>
      <c r="N7" s="774" t="s">
        <v>502</v>
      </c>
      <c r="O7" s="775"/>
      <c r="P7" s="677" t="s">
        <v>503</v>
      </c>
      <c r="Q7" s="678"/>
      <c r="R7" s="774" t="s">
        <v>504</v>
      </c>
      <c r="S7" s="775"/>
      <c r="T7" s="677" t="s">
        <v>505</v>
      </c>
      <c r="U7" s="678"/>
      <c r="V7" s="774" t="s">
        <v>506</v>
      </c>
      <c r="W7" s="775"/>
      <c r="X7" s="677" t="s">
        <v>507</v>
      </c>
      <c r="Y7" s="678"/>
      <c r="Z7" s="774" t="s">
        <v>508</v>
      </c>
      <c r="AA7" s="775"/>
      <c r="AB7" s="677" t="s">
        <v>162</v>
      </c>
      <c r="AC7" s="678"/>
      <c r="AD7" s="774" t="s">
        <v>171</v>
      </c>
      <c r="AE7" s="775"/>
      <c r="AF7" s="677" t="s">
        <v>310</v>
      </c>
      <c r="AG7" s="678"/>
      <c r="AH7" s="691"/>
      <c r="AI7" s="692"/>
      <c r="AJ7" s="697"/>
      <c r="AK7" s="698"/>
      <c r="AL7" s="703"/>
      <c r="AM7" s="704"/>
    </row>
    <row r="8" spans="1:39" ht="13.5" thickBot="1">
      <c r="A8" s="779"/>
      <c r="B8" s="417" t="s">
        <v>444</v>
      </c>
      <c r="C8" s="418" t="s">
        <v>445</v>
      </c>
      <c r="D8" s="243" t="s">
        <v>446</v>
      </c>
      <c r="E8" s="244" t="s">
        <v>447</v>
      </c>
      <c r="F8" s="419" t="s">
        <v>446</v>
      </c>
      <c r="G8" s="420" t="s">
        <v>447</v>
      </c>
      <c r="H8" s="247" t="s">
        <v>446</v>
      </c>
      <c r="I8" s="244" t="s">
        <v>447</v>
      </c>
      <c r="J8" s="245" t="s">
        <v>446</v>
      </c>
      <c r="K8" s="246" t="s">
        <v>447</v>
      </c>
      <c r="L8" s="243" t="s">
        <v>446</v>
      </c>
      <c r="M8" s="244" t="s">
        <v>447</v>
      </c>
      <c r="N8" s="245" t="s">
        <v>446</v>
      </c>
      <c r="O8" s="246" t="s">
        <v>447</v>
      </c>
      <c r="P8" s="243" t="s">
        <v>446</v>
      </c>
      <c r="Q8" s="244" t="s">
        <v>447</v>
      </c>
      <c r="R8" s="245" t="s">
        <v>446</v>
      </c>
      <c r="S8" s="246" t="s">
        <v>447</v>
      </c>
      <c r="T8" s="243" t="s">
        <v>446</v>
      </c>
      <c r="U8" s="244" t="s">
        <v>447</v>
      </c>
      <c r="V8" s="245" t="s">
        <v>446</v>
      </c>
      <c r="W8" s="246" t="s">
        <v>447</v>
      </c>
      <c r="X8" s="243" t="s">
        <v>446</v>
      </c>
      <c r="Y8" s="244" t="s">
        <v>447</v>
      </c>
      <c r="Z8" s="245" t="s">
        <v>446</v>
      </c>
      <c r="AA8" s="246" t="s">
        <v>447</v>
      </c>
      <c r="AB8" s="419" t="s">
        <v>446</v>
      </c>
      <c r="AC8" s="420" t="s">
        <v>447</v>
      </c>
      <c r="AD8" s="247" t="s">
        <v>446</v>
      </c>
      <c r="AE8" s="248" t="s">
        <v>447</v>
      </c>
      <c r="AF8" s="419" t="s">
        <v>446</v>
      </c>
      <c r="AG8" s="420" t="s">
        <v>447</v>
      </c>
      <c r="AH8" s="253" t="s">
        <v>446</v>
      </c>
      <c r="AI8" s="254" t="s">
        <v>447</v>
      </c>
      <c r="AJ8" s="255" t="s">
        <v>446</v>
      </c>
      <c r="AK8" s="256" t="s">
        <v>447</v>
      </c>
      <c r="AL8" s="257" t="s">
        <v>446</v>
      </c>
      <c r="AM8" s="258" t="s">
        <v>447</v>
      </c>
    </row>
    <row r="9" spans="1:39" ht="13.5" customHeight="1" thickTop="1">
      <c r="A9" s="776" t="s">
        <v>448</v>
      </c>
      <c r="B9" s="421" t="s">
        <v>509</v>
      </c>
      <c r="C9" s="422" t="s">
        <v>450</v>
      </c>
      <c r="D9" s="423">
        <v>5</v>
      </c>
      <c r="E9" s="424"/>
      <c r="F9" s="425">
        <v>5</v>
      </c>
      <c r="G9" s="426"/>
      <c r="H9" s="423"/>
      <c r="I9" s="424"/>
      <c r="J9" s="427">
        <v>5</v>
      </c>
      <c r="K9" s="428"/>
      <c r="L9" s="429">
        <v>5</v>
      </c>
      <c r="M9" s="424"/>
      <c r="N9" s="427"/>
      <c r="O9" s="428"/>
      <c r="P9" s="429">
        <v>4</v>
      </c>
      <c r="Q9" s="424"/>
      <c r="R9" s="427">
        <v>4</v>
      </c>
      <c r="S9" s="428"/>
      <c r="T9" s="429"/>
      <c r="U9" s="424"/>
      <c r="V9" s="427">
        <v>5</v>
      </c>
      <c r="W9" s="428"/>
      <c r="X9" s="429">
        <v>5</v>
      </c>
      <c r="Y9" s="424"/>
      <c r="Z9" s="427"/>
      <c r="AA9" s="428"/>
      <c r="AB9" s="429">
        <v>5</v>
      </c>
      <c r="AC9" s="424">
        <v>1</v>
      </c>
      <c r="AD9" s="427">
        <v>5</v>
      </c>
      <c r="AE9" s="428">
        <v>1</v>
      </c>
      <c r="AF9" s="429"/>
      <c r="AG9" s="424"/>
      <c r="AH9" s="430">
        <f aca="true" t="shared" si="0" ref="AH9:AM30">SUM(D9,J9,P9,V9,AB9)</f>
        <v>24</v>
      </c>
      <c r="AI9" s="431">
        <f t="shared" si="0"/>
        <v>1</v>
      </c>
      <c r="AJ9" s="432">
        <f t="shared" si="0"/>
        <v>24</v>
      </c>
      <c r="AK9" s="433">
        <f t="shared" si="0"/>
        <v>1</v>
      </c>
      <c r="AL9" s="434">
        <f t="shared" si="0"/>
        <v>0</v>
      </c>
      <c r="AM9" s="435">
        <f t="shared" si="0"/>
        <v>0</v>
      </c>
    </row>
    <row r="10" spans="1:39" ht="13.5" customHeight="1">
      <c r="A10" s="773"/>
      <c r="B10" s="309" t="s">
        <v>510</v>
      </c>
      <c r="C10" s="310" t="s">
        <v>452</v>
      </c>
      <c r="D10" s="436">
        <v>3</v>
      </c>
      <c r="E10" s="437">
        <v>1</v>
      </c>
      <c r="F10" s="438">
        <v>3</v>
      </c>
      <c r="G10" s="439">
        <v>1</v>
      </c>
      <c r="H10" s="436"/>
      <c r="I10" s="437"/>
      <c r="J10" s="440">
        <v>3</v>
      </c>
      <c r="K10" s="441"/>
      <c r="L10" s="442">
        <v>3</v>
      </c>
      <c r="M10" s="437"/>
      <c r="N10" s="440"/>
      <c r="O10" s="441"/>
      <c r="P10" s="442">
        <v>3</v>
      </c>
      <c r="Q10" s="437"/>
      <c r="R10" s="440">
        <v>3</v>
      </c>
      <c r="S10" s="441"/>
      <c r="T10" s="442"/>
      <c r="U10" s="437"/>
      <c r="V10" s="440">
        <v>3</v>
      </c>
      <c r="W10" s="441"/>
      <c r="X10" s="442">
        <v>3</v>
      </c>
      <c r="Y10" s="437"/>
      <c r="Z10" s="440"/>
      <c r="AA10" s="441"/>
      <c r="AB10" s="442">
        <v>3</v>
      </c>
      <c r="AC10" s="437"/>
      <c r="AD10" s="440">
        <v>3</v>
      </c>
      <c r="AE10" s="441"/>
      <c r="AF10" s="442"/>
      <c r="AG10" s="437"/>
      <c r="AH10" s="443">
        <f t="shared" si="0"/>
        <v>15</v>
      </c>
      <c r="AI10" s="444">
        <f t="shared" si="0"/>
        <v>1</v>
      </c>
      <c r="AJ10" s="432">
        <f t="shared" si="0"/>
        <v>15</v>
      </c>
      <c r="AK10" s="433">
        <f t="shared" si="0"/>
        <v>1</v>
      </c>
      <c r="AL10" s="434">
        <f t="shared" si="0"/>
        <v>0</v>
      </c>
      <c r="AM10" s="435">
        <f t="shared" si="0"/>
        <v>0</v>
      </c>
    </row>
    <row r="11" spans="1:39" ht="13.5" customHeight="1">
      <c r="A11" s="773"/>
      <c r="B11" s="309"/>
      <c r="C11" s="445"/>
      <c r="D11" s="436"/>
      <c r="E11" s="437"/>
      <c r="F11" s="438"/>
      <c r="G11" s="439"/>
      <c r="H11" s="436"/>
      <c r="I11" s="437"/>
      <c r="J11" s="440"/>
      <c r="K11" s="441"/>
      <c r="L11" s="442"/>
      <c r="M11" s="437"/>
      <c r="N11" s="440"/>
      <c r="O11" s="441"/>
      <c r="P11" s="442"/>
      <c r="Q11" s="437">
        <v>2</v>
      </c>
      <c r="R11" s="440"/>
      <c r="S11" s="441">
        <v>2</v>
      </c>
      <c r="T11" s="442"/>
      <c r="U11" s="437"/>
      <c r="V11" s="440"/>
      <c r="W11" s="441">
        <v>2</v>
      </c>
      <c r="X11" s="442"/>
      <c r="Y11" s="437">
        <v>2</v>
      </c>
      <c r="Z11" s="440"/>
      <c r="AA11" s="441"/>
      <c r="AB11" s="442"/>
      <c r="AC11" s="437">
        <v>2</v>
      </c>
      <c r="AD11" s="440"/>
      <c r="AE11" s="441">
        <v>2</v>
      </c>
      <c r="AF11" s="442"/>
      <c r="AG11" s="437"/>
      <c r="AH11" s="443">
        <f t="shared" si="0"/>
        <v>0</v>
      </c>
      <c r="AI11" s="444">
        <f t="shared" si="0"/>
        <v>6</v>
      </c>
      <c r="AJ11" s="432">
        <f t="shared" si="0"/>
        <v>0</v>
      </c>
      <c r="AK11" s="433">
        <f t="shared" si="0"/>
        <v>6</v>
      </c>
      <c r="AL11" s="434">
        <f t="shared" si="0"/>
        <v>0</v>
      </c>
      <c r="AM11" s="435">
        <f t="shared" si="0"/>
        <v>0</v>
      </c>
    </row>
    <row r="12" spans="1:39" ht="13.5" customHeight="1">
      <c r="A12" s="771" t="s">
        <v>453</v>
      </c>
      <c r="B12" s="309" t="s">
        <v>454</v>
      </c>
      <c r="C12" s="310" t="s">
        <v>455</v>
      </c>
      <c r="D12" s="436">
        <v>4</v>
      </c>
      <c r="E12" s="437"/>
      <c r="F12" s="438">
        <v>4</v>
      </c>
      <c r="G12" s="439"/>
      <c r="H12" s="436"/>
      <c r="I12" s="437"/>
      <c r="J12" s="440">
        <v>4</v>
      </c>
      <c r="K12" s="441"/>
      <c r="L12" s="442">
        <v>4</v>
      </c>
      <c r="M12" s="437"/>
      <c r="N12" s="440"/>
      <c r="O12" s="441"/>
      <c r="P12" s="442">
        <v>4</v>
      </c>
      <c r="Q12" s="437"/>
      <c r="R12" s="440">
        <v>4</v>
      </c>
      <c r="S12" s="441"/>
      <c r="T12" s="442"/>
      <c r="U12" s="437"/>
      <c r="V12" s="440">
        <v>4</v>
      </c>
      <c r="W12" s="441"/>
      <c r="X12" s="442">
        <v>4</v>
      </c>
      <c r="Y12" s="437"/>
      <c r="Z12" s="440"/>
      <c r="AA12" s="441"/>
      <c r="AB12" s="442">
        <v>5</v>
      </c>
      <c r="AC12" s="437"/>
      <c r="AD12" s="440">
        <v>5</v>
      </c>
      <c r="AE12" s="441"/>
      <c r="AF12" s="442"/>
      <c r="AG12" s="437"/>
      <c r="AH12" s="447">
        <f t="shared" si="0"/>
        <v>21</v>
      </c>
      <c r="AI12" s="448">
        <f t="shared" si="0"/>
        <v>0</v>
      </c>
      <c r="AJ12" s="432">
        <f t="shared" si="0"/>
        <v>21</v>
      </c>
      <c r="AK12" s="433">
        <f t="shared" si="0"/>
        <v>0</v>
      </c>
      <c r="AL12" s="434">
        <f t="shared" si="0"/>
        <v>0</v>
      </c>
      <c r="AM12" s="435">
        <f t="shared" si="0"/>
        <v>0</v>
      </c>
    </row>
    <row r="13" spans="1:39" ht="13.5" customHeight="1">
      <c r="A13" s="773"/>
      <c r="B13" s="309" t="s">
        <v>456</v>
      </c>
      <c r="C13" s="310" t="s">
        <v>457</v>
      </c>
      <c r="D13" s="436">
        <v>1</v>
      </c>
      <c r="E13" s="437"/>
      <c r="F13" s="438">
        <v>1</v>
      </c>
      <c r="G13" s="439"/>
      <c r="H13" s="436"/>
      <c r="I13" s="437"/>
      <c r="J13" s="440">
        <v>1</v>
      </c>
      <c r="K13" s="441"/>
      <c r="L13" s="442">
        <v>1</v>
      </c>
      <c r="M13" s="437"/>
      <c r="N13" s="440"/>
      <c r="O13" s="441"/>
      <c r="P13" s="442">
        <v>1</v>
      </c>
      <c r="Q13" s="437"/>
      <c r="R13" s="440">
        <v>1</v>
      </c>
      <c r="S13" s="441"/>
      <c r="T13" s="442"/>
      <c r="U13" s="437"/>
      <c r="V13" s="440">
        <v>1</v>
      </c>
      <c r="W13" s="441"/>
      <c r="X13" s="442">
        <v>1</v>
      </c>
      <c r="Y13" s="437"/>
      <c r="Z13" s="440"/>
      <c r="AA13" s="441"/>
      <c r="AB13" s="442"/>
      <c r="AC13" s="437"/>
      <c r="AD13" s="440"/>
      <c r="AE13" s="441">
        <v>1</v>
      </c>
      <c r="AF13" s="442"/>
      <c r="AG13" s="437"/>
      <c r="AH13" s="447">
        <f t="shared" si="0"/>
        <v>4</v>
      </c>
      <c r="AI13" s="448">
        <f t="shared" si="0"/>
        <v>0</v>
      </c>
      <c r="AJ13" s="432">
        <f t="shared" si="0"/>
        <v>4</v>
      </c>
      <c r="AK13" s="433">
        <f t="shared" si="0"/>
        <v>1</v>
      </c>
      <c r="AL13" s="434">
        <f t="shared" si="0"/>
        <v>0</v>
      </c>
      <c r="AM13" s="435">
        <f t="shared" si="0"/>
        <v>0</v>
      </c>
    </row>
    <row r="14" spans="1:39" ht="13.5" customHeight="1">
      <c r="A14" s="772"/>
      <c r="B14" s="449"/>
      <c r="C14" s="450"/>
      <c r="D14" s="436"/>
      <c r="E14" s="437"/>
      <c r="F14" s="438"/>
      <c r="G14" s="439"/>
      <c r="H14" s="436"/>
      <c r="I14" s="437"/>
      <c r="J14" s="440"/>
      <c r="K14" s="441"/>
      <c r="L14" s="442"/>
      <c r="M14" s="437"/>
      <c r="N14" s="440"/>
      <c r="O14" s="441"/>
      <c r="P14" s="442"/>
      <c r="Q14" s="437"/>
      <c r="R14" s="440"/>
      <c r="S14" s="441"/>
      <c r="T14" s="442"/>
      <c r="U14" s="437"/>
      <c r="V14" s="440"/>
      <c r="W14" s="441"/>
      <c r="X14" s="442"/>
      <c r="Y14" s="437"/>
      <c r="Z14" s="440"/>
      <c r="AA14" s="441"/>
      <c r="AB14" s="442"/>
      <c r="AC14" s="437"/>
      <c r="AD14" s="440"/>
      <c r="AE14" s="441"/>
      <c r="AF14" s="442"/>
      <c r="AG14" s="437"/>
      <c r="AH14" s="447">
        <f t="shared" si="0"/>
        <v>0</v>
      </c>
      <c r="AI14" s="448">
        <f t="shared" si="0"/>
        <v>0</v>
      </c>
      <c r="AJ14" s="432">
        <f t="shared" si="0"/>
        <v>0</v>
      </c>
      <c r="AK14" s="433">
        <f t="shared" si="0"/>
        <v>0</v>
      </c>
      <c r="AL14" s="434">
        <f t="shared" si="0"/>
        <v>0</v>
      </c>
      <c r="AM14" s="435">
        <f t="shared" si="0"/>
        <v>0</v>
      </c>
    </row>
    <row r="15" spans="1:39" ht="13.5" customHeight="1">
      <c r="A15" s="771" t="s">
        <v>511</v>
      </c>
      <c r="B15" s="309" t="s">
        <v>512</v>
      </c>
      <c r="C15" s="310" t="s">
        <v>513</v>
      </c>
      <c r="D15" s="436"/>
      <c r="E15" s="437"/>
      <c r="F15" s="438"/>
      <c r="G15" s="439"/>
      <c r="H15" s="436"/>
      <c r="I15" s="437"/>
      <c r="J15" s="440">
        <v>2</v>
      </c>
      <c r="K15" s="441"/>
      <c r="L15" s="442">
        <v>2</v>
      </c>
      <c r="M15" s="437"/>
      <c r="N15" s="440"/>
      <c r="O15" s="441"/>
      <c r="P15" s="442">
        <v>1</v>
      </c>
      <c r="Q15" s="437"/>
      <c r="R15" s="440">
        <v>1</v>
      </c>
      <c r="S15" s="441">
        <v>1</v>
      </c>
      <c r="T15" s="442"/>
      <c r="U15" s="437"/>
      <c r="V15" s="440">
        <v>2</v>
      </c>
      <c r="W15" s="441"/>
      <c r="X15" s="442">
        <v>2</v>
      </c>
      <c r="Y15" s="437"/>
      <c r="Z15" s="440"/>
      <c r="AA15" s="441"/>
      <c r="AB15" s="442">
        <v>1</v>
      </c>
      <c r="AC15" s="437"/>
      <c r="AD15" s="440">
        <v>1</v>
      </c>
      <c r="AE15" s="441"/>
      <c r="AF15" s="442"/>
      <c r="AG15" s="437"/>
      <c r="AH15" s="447">
        <f t="shared" si="0"/>
        <v>6</v>
      </c>
      <c r="AI15" s="448">
        <f t="shared" si="0"/>
        <v>0</v>
      </c>
      <c r="AJ15" s="432">
        <f t="shared" si="0"/>
        <v>6</v>
      </c>
      <c r="AK15" s="433">
        <f t="shared" si="0"/>
        <v>1</v>
      </c>
      <c r="AL15" s="434">
        <f t="shared" si="0"/>
        <v>0</v>
      </c>
      <c r="AM15" s="435">
        <f t="shared" si="0"/>
        <v>0</v>
      </c>
    </row>
    <row r="16" spans="1:39" ht="13.5" customHeight="1">
      <c r="A16" s="773"/>
      <c r="B16" s="309" t="s">
        <v>514</v>
      </c>
      <c r="C16" s="310" t="s">
        <v>515</v>
      </c>
      <c r="D16" s="436"/>
      <c r="E16" s="437"/>
      <c r="F16" s="438"/>
      <c r="G16" s="439"/>
      <c r="H16" s="436"/>
      <c r="I16" s="437"/>
      <c r="J16" s="440"/>
      <c r="K16" s="441"/>
      <c r="L16" s="442"/>
      <c r="M16" s="437"/>
      <c r="N16" s="440"/>
      <c r="O16" s="441"/>
      <c r="P16" s="442">
        <v>2</v>
      </c>
      <c r="Q16" s="437"/>
      <c r="R16" s="440">
        <v>2</v>
      </c>
      <c r="S16" s="441"/>
      <c r="T16" s="442"/>
      <c r="U16" s="437"/>
      <c r="V16" s="440">
        <v>2</v>
      </c>
      <c r="W16" s="441"/>
      <c r="X16" s="442">
        <v>2</v>
      </c>
      <c r="Y16" s="437"/>
      <c r="Z16" s="440"/>
      <c r="AA16" s="441"/>
      <c r="AB16" s="442">
        <v>1</v>
      </c>
      <c r="AC16" s="437"/>
      <c r="AD16" s="440">
        <v>1</v>
      </c>
      <c r="AE16" s="441"/>
      <c r="AF16" s="442"/>
      <c r="AG16" s="437"/>
      <c r="AH16" s="447">
        <f t="shared" si="0"/>
        <v>5</v>
      </c>
      <c r="AI16" s="448">
        <f t="shared" si="0"/>
        <v>0</v>
      </c>
      <c r="AJ16" s="432">
        <f t="shared" si="0"/>
        <v>5</v>
      </c>
      <c r="AK16" s="433">
        <f t="shared" si="0"/>
        <v>0</v>
      </c>
      <c r="AL16" s="434">
        <f t="shared" si="0"/>
        <v>0</v>
      </c>
      <c r="AM16" s="435">
        <f t="shared" si="0"/>
        <v>0</v>
      </c>
    </row>
    <row r="17" spans="1:39" ht="13.5" customHeight="1">
      <c r="A17" s="773"/>
      <c r="B17" s="309" t="s">
        <v>516</v>
      </c>
      <c r="C17" s="310" t="s">
        <v>517</v>
      </c>
      <c r="D17" s="436">
        <v>2</v>
      </c>
      <c r="E17" s="437"/>
      <c r="F17" s="438">
        <v>2</v>
      </c>
      <c r="G17" s="439"/>
      <c r="H17" s="436"/>
      <c r="I17" s="437"/>
      <c r="J17" s="440">
        <v>1</v>
      </c>
      <c r="K17" s="441">
        <v>1</v>
      </c>
      <c r="L17" s="442">
        <v>1</v>
      </c>
      <c r="M17" s="437">
        <v>1</v>
      </c>
      <c r="N17" s="440"/>
      <c r="O17" s="441"/>
      <c r="P17" s="442">
        <v>2</v>
      </c>
      <c r="Q17" s="437"/>
      <c r="R17" s="440">
        <v>2</v>
      </c>
      <c r="S17" s="441"/>
      <c r="T17" s="442"/>
      <c r="U17" s="437"/>
      <c r="V17" s="440">
        <v>1</v>
      </c>
      <c r="W17" s="441"/>
      <c r="X17" s="442">
        <v>1</v>
      </c>
      <c r="Y17" s="437"/>
      <c r="Z17" s="440"/>
      <c r="AA17" s="441"/>
      <c r="AB17" s="442">
        <v>1</v>
      </c>
      <c r="AC17" s="437"/>
      <c r="AD17" s="440">
        <v>1</v>
      </c>
      <c r="AE17" s="441"/>
      <c r="AF17" s="442"/>
      <c r="AG17" s="437"/>
      <c r="AH17" s="447">
        <f t="shared" si="0"/>
        <v>7</v>
      </c>
      <c r="AI17" s="448">
        <f t="shared" si="0"/>
        <v>1</v>
      </c>
      <c r="AJ17" s="432">
        <f t="shared" si="0"/>
        <v>7</v>
      </c>
      <c r="AK17" s="433">
        <f t="shared" si="0"/>
        <v>1</v>
      </c>
      <c r="AL17" s="434">
        <f t="shared" si="0"/>
        <v>0</v>
      </c>
      <c r="AM17" s="435">
        <f t="shared" si="0"/>
        <v>0</v>
      </c>
    </row>
    <row r="18" spans="1:39" ht="13.5" customHeight="1">
      <c r="A18" s="772"/>
      <c r="B18" s="309"/>
      <c r="C18" s="310"/>
      <c r="D18" s="436"/>
      <c r="E18" s="437"/>
      <c r="F18" s="438"/>
      <c r="G18" s="439"/>
      <c r="H18" s="436"/>
      <c r="I18" s="437"/>
      <c r="J18" s="440"/>
      <c r="K18" s="441"/>
      <c r="L18" s="442"/>
      <c r="M18" s="437"/>
      <c r="N18" s="440"/>
      <c r="O18" s="441"/>
      <c r="P18" s="442"/>
      <c r="Q18" s="437"/>
      <c r="R18" s="440"/>
      <c r="S18" s="441"/>
      <c r="T18" s="442"/>
      <c r="U18" s="437"/>
      <c r="V18" s="440"/>
      <c r="W18" s="441"/>
      <c r="X18" s="442"/>
      <c r="Y18" s="437"/>
      <c r="Z18" s="440"/>
      <c r="AA18" s="441"/>
      <c r="AB18" s="442"/>
      <c r="AC18" s="437"/>
      <c r="AD18" s="440"/>
      <c r="AE18" s="441"/>
      <c r="AF18" s="442"/>
      <c r="AG18" s="437"/>
      <c r="AH18" s="447">
        <f t="shared" si="0"/>
        <v>0</v>
      </c>
      <c r="AI18" s="448">
        <f t="shared" si="0"/>
        <v>0</v>
      </c>
      <c r="AJ18" s="432">
        <f t="shared" si="0"/>
        <v>0</v>
      </c>
      <c r="AK18" s="433">
        <f t="shared" si="0"/>
        <v>0</v>
      </c>
      <c r="AL18" s="434">
        <f t="shared" si="0"/>
        <v>0</v>
      </c>
      <c r="AM18" s="435">
        <f t="shared" si="0"/>
        <v>0</v>
      </c>
    </row>
    <row r="19" spans="1:39" ht="13.5" customHeight="1">
      <c r="A19" s="771" t="s">
        <v>463</v>
      </c>
      <c r="B19" s="309" t="s">
        <v>518</v>
      </c>
      <c r="C19" s="310" t="s">
        <v>519</v>
      </c>
      <c r="D19" s="436">
        <v>1</v>
      </c>
      <c r="E19" s="437"/>
      <c r="F19" s="438">
        <v>1</v>
      </c>
      <c r="G19" s="439"/>
      <c r="H19" s="436"/>
      <c r="I19" s="437"/>
      <c r="J19" s="440">
        <v>1</v>
      </c>
      <c r="K19" s="441">
        <v>1</v>
      </c>
      <c r="L19" s="442">
        <v>1</v>
      </c>
      <c r="M19" s="437">
        <v>1</v>
      </c>
      <c r="N19" s="440"/>
      <c r="O19" s="441"/>
      <c r="P19" s="442">
        <v>1</v>
      </c>
      <c r="Q19" s="437"/>
      <c r="R19" s="440">
        <v>1</v>
      </c>
      <c r="S19" s="441"/>
      <c r="T19" s="442"/>
      <c r="U19" s="437"/>
      <c r="V19" s="440">
        <v>1</v>
      </c>
      <c r="W19" s="441"/>
      <c r="X19" s="442">
        <v>1</v>
      </c>
      <c r="Y19" s="437">
        <v>1</v>
      </c>
      <c r="Z19" s="440"/>
      <c r="AA19" s="441"/>
      <c r="AB19" s="442">
        <v>2</v>
      </c>
      <c r="AC19" s="437"/>
      <c r="AD19" s="440">
        <v>2</v>
      </c>
      <c r="AE19" s="441"/>
      <c r="AF19" s="442"/>
      <c r="AG19" s="437"/>
      <c r="AH19" s="447">
        <f t="shared" si="0"/>
        <v>6</v>
      </c>
      <c r="AI19" s="448">
        <f t="shared" si="0"/>
        <v>1</v>
      </c>
      <c r="AJ19" s="432">
        <f t="shared" si="0"/>
        <v>6</v>
      </c>
      <c r="AK19" s="433">
        <f t="shared" si="0"/>
        <v>2</v>
      </c>
      <c r="AL19" s="434">
        <f t="shared" si="0"/>
        <v>0</v>
      </c>
      <c r="AM19" s="435">
        <f t="shared" si="0"/>
        <v>0</v>
      </c>
    </row>
    <row r="20" spans="1:39" ht="13.5" customHeight="1">
      <c r="A20" s="773"/>
      <c r="B20" s="309" t="s">
        <v>520</v>
      </c>
      <c r="C20" s="310" t="s">
        <v>521</v>
      </c>
      <c r="D20" s="436">
        <v>2</v>
      </c>
      <c r="E20" s="437"/>
      <c r="F20" s="438">
        <v>2</v>
      </c>
      <c r="G20" s="439"/>
      <c r="H20" s="436"/>
      <c r="I20" s="437"/>
      <c r="J20" s="440">
        <v>1</v>
      </c>
      <c r="K20" s="441"/>
      <c r="L20" s="442">
        <v>1</v>
      </c>
      <c r="M20" s="437"/>
      <c r="N20" s="440"/>
      <c r="O20" s="441"/>
      <c r="P20" s="442">
        <v>1</v>
      </c>
      <c r="Q20" s="437"/>
      <c r="R20" s="440">
        <v>1</v>
      </c>
      <c r="S20" s="441">
        <v>1</v>
      </c>
      <c r="T20" s="442"/>
      <c r="U20" s="437"/>
      <c r="V20" s="440">
        <v>1</v>
      </c>
      <c r="W20" s="441"/>
      <c r="X20" s="442">
        <v>1</v>
      </c>
      <c r="Y20" s="437"/>
      <c r="Z20" s="440"/>
      <c r="AA20" s="441"/>
      <c r="AB20" s="442">
        <v>1</v>
      </c>
      <c r="AC20" s="437">
        <v>1</v>
      </c>
      <c r="AD20" s="440">
        <v>1</v>
      </c>
      <c r="AE20" s="441">
        <v>1</v>
      </c>
      <c r="AF20" s="442"/>
      <c r="AG20" s="437"/>
      <c r="AH20" s="447">
        <f t="shared" si="0"/>
        <v>6</v>
      </c>
      <c r="AI20" s="448">
        <f t="shared" si="0"/>
        <v>1</v>
      </c>
      <c r="AJ20" s="432">
        <f t="shared" si="0"/>
        <v>6</v>
      </c>
      <c r="AK20" s="433">
        <f t="shared" si="0"/>
        <v>2</v>
      </c>
      <c r="AL20" s="434">
        <f t="shared" si="0"/>
        <v>0</v>
      </c>
      <c r="AM20" s="435">
        <f t="shared" si="0"/>
        <v>0</v>
      </c>
    </row>
    <row r="21" spans="1:39" ht="13.5" customHeight="1">
      <c r="A21" s="773"/>
      <c r="B21" s="309" t="s">
        <v>522</v>
      </c>
      <c r="C21" s="310" t="s">
        <v>523</v>
      </c>
      <c r="D21" s="436"/>
      <c r="E21" s="437"/>
      <c r="F21" s="438"/>
      <c r="G21" s="439"/>
      <c r="H21" s="436"/>
      <c r="I21" s="437"/>
      <c r="J21" s="440">
        <v>1</v>
      </c>
      <c r="K21" s="441"/>
      <c r="L21" s="442">
        <v>1</v>
      </c>
      <c r="M21" s="437"/>
      <c r="N21" s="440"/>
      <c r="O21" s="441"/>
      <c r="P21" s="442">
        <v>1</v>
      </c>
      <c r="Q21" s="437"/>
      <c r="R21" s="440">
        <v>1</v>
      </c>
      <c r="S21" s="441"/>
      <c r="T21" s="442"/>
      <c r="U21" s="437"/>
      <c r="V21" s="440">
        <v>1</v>
      </c>
      <c r="W21" s="441"/>
      <c r="X21" s="442">
        <v>1</v>
      </c>
      <c r="Y21" s="437"/>
      <c r="Z21" s="440"/>
      <c r="AA21" s="441"/>
      <c r="AB21" s="442">
        <v>1</v>
      </c>
      <c r="AC21" s="437"/>
      <c r="AD21" s="440">
        <v>1</v>
      </c>
      <c r="AE21" s="441"/>
      <c r="AF21" s="442"/>
      <c r="AG21" s="437"/>
      <c r="AH21" s="447">
        <f t="shared" si="0"/>
        <v>4</v>
      </c>
      <c r="AI21" s="448">
        <f t="shared" si="0"/>
        <v>0</v>
      </c>
      <c r="AJ21" s="432">
        <f t="shared" si="0"/>
        <v>4</v>
      </c>
      <c r="AK21" s="433">
        <f t="shared" si="0"/>
        <v>0</v>
      </c>
      <c r="AL21" s="434">
        <f t="shared" si="0"/>
        <v>0</v>
      </c>
      <c r="AM21" s="435">
        <f t="shared" si="0"/>
        <v>0</v>
      </c>
    </row>
    <row r="22" spans="1:39" ht="13.5" customHeight="1">
      <c r="A22" s="772"/>
      <c r="B22" s="449"/>
      <c r="C22" s="450"/>
      <c r="D22" s="436"/>
      <c r="E22" s="437"/>
      <c r="F22" s="438"/>
      <c r="G22" s="439"/>
      <c r="H22" s="436"/>
      <c r="I22" s="437"/>
      <c r="J22" s="440"/>
      <c r="K22" s="441"/>
      <c r="L22" s="442"/>
      <c r="M22" s="437"/>
      <c r="N22" s="440"/>
      <c r="O22" s="441"/>
      <c r="P22" s="442"/>
      <c r="Q22" s="437"/>
      <c r="R22" s="440"/>
      <c r="S22" s="441"/>
      <c r="T22" s="442"/>
      <c r="U22" s="437"/>
      <c r="V22" s="440"/>
      <c r="W22" s="441"/>
      <c r="X22" s="442"/>
      <c r="Y22" s="437"/>
      <c r="Z22" s="440"/>
      <c r="AA22" s="441"/>
      <c r="AB22" s="442"/>
      <c r="AC22" s="437"/>
      <c r="AD22" s="440"/>
      <c r="AE22" s="441"/>
      <c r="AF22" s="442"/>
      <c r="AG22" s="437"/>
      <c r="AH22" s="447">
        <f t="shared" si="0"/>
        <v>0</v>
      </c>
      <c r="AI22" s="448">
        <f t="shared" si="0"/>
        <v>0</v>
      </c>
      <c r="AJ22" s="432">
        <f t="shared" si="0"/>
        <v>0</v>
      </c>
      <c r="AK22" s="433">
        <f t="shared" si="0"/>
        <v>0</v>
      </c>
      <c r="AL22" s="434">
        <f t="shared" si="0"/>
        <v>0</v>
      </c>
      <c r="AM22" s="435">
        <f t="shared" si="0"/>
        <v>0</v>
      </c>
    </row>
    <row r="23" spans="1:39" ht="13.5" customHeight="1">
      <c r="A23" s="451" t="s">
        <v>466</v>
      </c>
      <c r="B23" s="452" t="s">
        <v>524</v>
      </c>
      <c r="C23" s="453" t="s">
        <v>468</v>
      </c>
      <c r="D23" s="436">
        <v>1</v>
      </c>
      <c r="E23" s="437"/>
      <c r="F23" s="438">
        <v>1</v>
      </c>
      <c r="G23" s="439"/>
      <c r="H23" s="436"/>
      <c r="I23" s="437"/>
      <c r="J23" s="440">
        <v>1</v>
      </c>
      <c r="K23" s="441"/>
      <c r="L23" s="442">
        <v>1</v>
      </c>
      <c r="M23" s="437"/>
      <c r="N23" s="440"/>
      <c r="O23" s="441"/>
      <c r="P23" s="442">
        <v>1</v>
      </c>
      <c r="Q23" s="437"/>
      <c r="R23" s="440">
        <v>1</v>
      </c>
      <c r="S23" s="441"/>
      <c r="T23" s="442"/>
      <c r="U23" s="437"/>
      <c r="V23" s="440">
        <v>1</v>
      </c>
      <c r="W23" s="441"/>
      <c r="X23" s="442">
        <v>1</v>
      </c>
      <c r="Y23" s="437"/>
      <c r="Z23" s="440"/>
      <c r="AA23" s="441"/>
      <c r="AB23" s="442">
        <v>1</v>
      </c>
      <c r="AC23" s="437"/>
      <c r="AD23" s="440">
        <v>1</v>
      </c>
      <c r="AE23" s="441"/>
      <c r="AF23" s="442"/>
      <c r="AG23" s="437"/>
      <c r="AH23" s="447">
        <f t="shared" si="0"/>
        <v>5</v>
      </c>
      <c r="AI23" s="448">
        <f t="shared" si="0"/>
        <v>0</v>
      </c>
      <c r="AJ23" s="432">
        <f t="shared" si="0"/>
        <v>5</v>
      </c>
      <c r="AK23" s="433">
        <f t="shared" si="0"/>
        <v>0</v>
      </c>
      <c r="AL23" s="434">
        <f t="shared" si="0"/>
        <v>0</v>
      </c>
      <c r="AM23" s="435">
        <f t="shared" si="0"/>
        <v>0</v>
      </c>
    </row>
    <row r="24" spans="1:39" ht="13.5" customHeight="1">
      <c r="A24" s="771" t="s">
        <v>469</v>
      </c>
      <c r="B24" s="309" t="s">
        <v>525</v>
      </c>
      <c r="C24" s="310" t="s">
        <v>526</v>
      </c>
      <c r="D24" s="436">
        <v>1</v>
      </c>
      <c r="E24" s="437"/>
      <c r="F24" s="438">
        <v>1</v>
      </c>
      <c r="G24" s="439">
        <v>1</v>
      </c>
      <c r="H24" s="436"/>
      <c r="I24" s="437"/>
      <c r="J24" s="440">
        <v>1</v>
      </c>
      <c r="K24" s="441"/>
      <c r="L24" s="442">
        <v>1</v>
      </c>
      <c r="M24" s="437">
        <v>1</v>
      </c>
      <c r="N24" s="440"/>
      <c r="O24" s="441"/>
      <c r="P24" s="442">
        <v>1</v>
      </c>
      <c r="Q24" s="437"/>
      <c r="R24" s="440">
        <v>1</v>
      </c>
      <c r="S24" s="441"/>
      <c r="T24" s="442"/>
      <c r="U24" s="437"/>
      <c r="V24" s="440">
        <v>1</v>
      </c>
      <c r="W24" s="441"/>
      <c r="X24" s="442">
        <v>1</v>
      </c>
      <c r="Y24" s="437"/>
      <c r="Z24" s="440"/>
      <c r="AA24" s="441"/>
      <c r="AB24" s="442">
        <v>1</v>
      </c>
      <c r="AC24" s="437"/>
      <c r="AD24" s="440">
        <v>1</v>
      </c>
      <c r="AE24" s="441"/>
      <c r="AF24" s="442"/>
      <c r="AG24" s="437"/>
      <c r="AH24" s="447">
        <f t="shared" si="0"/>
        <v>5</v>
      </c>
      <c r="AI24" s="448">
        <f t="shared" si="0"/>
        <v>0</v>
      </c>
      <c r="AJ24" s="432">
        <f t="shared" si="0"/>
        <v>5</v>
      </c>
      <c r="AK24" s="433">
        <f t="shared" si="0"/>
        <v>2</v>
      </c>
      <c r="AL24" s="434">
        <f t="shared" si="0"/>
        <v>0</v>
      </c>
      <c r="AM24" s="435">
        <f t="shared" si="0"/>
        <v>0</v>
      </c>
    </row>
    <row r="25" spans="1:39" ht="13.5" customHeight="1">
      <c r="A25" s="772"/>
      <c r="B25" s="449"/>
      <c r="C25" s="450"/>
      <c r="D25" s="436"/>
      <c r="E25" s="437"/>
      <c r="F25" s="438"/>
      <c r="G25" s="439"/>
      <c r="H25" s="436"/>
      <c r="I25" s="437"/>
      <c r="J25" s="440"/>
      <c r="K25" s="441"/>
      <c r="L25" s="442"/>
      <c r="M25" s="437"/>
      <c r="N25" s="440"/>
      <c r="O25" s="441"/>
      <c r="P25" s="442"/>
      <c r="Q25" s="437"/>
      <c r="R25" s="440"/>
      <c r="S25" s="441"/>
      <c r="T25" s="442"/>
      <c r="U25" s="437"/>
      <c r="V25" s="440"/>
      <c r="W25" s="441"/>
      <c r="X25" s="442"/>
      <c r="Y25" s="437"/>
      <c r="Z25" s="440"/>
      <c r="AA25" s="441"/>
      <c r="AB25" s="442"/>
      <c r="AC25" s="437"/>
      <c r="AD25" s="440"/>
      <c r="AE25" s="441"/>
      <c r="AF25" s="442"/>
      <c r="AG25" s="437"/>
      <c r="AH25" s="454">
        <f t="shared" si="0"/>
        <v>0</v>
      </c>
      <c r="AI25" s="455">
        <f t="shared" si="0"/>
        <v>0</v>
      </c>
      <c r="AJ25" s="432">
        <f t="shared" si="0"/>
        <v>0</v>
      </c>
      <c r="AK25" s="433">
        <f t="shared" si="0"/>
        <v>0</v>
      </c>
      <c r="AL25" s="434">
        <f t="shared" si="0"/>
        <v>0</v>
      </c>
      <c r="AM25" s="435">
        <f t="shared" si="0"/>
        <v>0</v>
      </c>
    </row>
    <row r="26" spans="1:39" ht="13.5" customHeight="1">
      <c r="A26" s="771" t="s">
        <v>472</v>
      </c>
      <c r="B26" s="309" t="s">
        <v>473</v>
      </c>
      <c r="C26" s="310" t="s">
        <v>474</v>
      </c>
      <c r="D26" s="436">
        <v>1</v>
      </c>
      <c r="E26" s="437"/>
      <c r="F26" s="438">
        <v>1</v>
      </c>
      <c r="G26" s="439"/>
      <c r="H26" s="436"/>
      <c r="I26" s="437"/>
      <c r="J26" s="440">
        <v>1</v>
      </c>
      <c r="K26" s="441"/>
      <c r="L26" s="442">
        <v>1</v>
      </c>
      <c r="M26" s="437"/>
      <c r="N26" s="440"/>
      <c r="O26" s="441"/>
      <c r="P26" s="442">
        <v>1</v>
      </c>
      <c r="Q26" s="437"/>
      <c r="R26" s="440">
        <v>1</v>
      </c>
      <c r="S26" s="441"/>
      <c r="T26" s="442"/>
      <c r="U26" s="437"/>
      <c r="V26" s="440">
        <v>1</v>
      </c>
      <c r="W26" s="441"/>
      <c r="X26" s="442">
        <v>1</v>
      </c>
      <c r="Y26" s="437"/>
      <c r="Z26" s="440"/>
      <c r="AA26" s="441"/>
      <c r="AB26" s="442"/>
      <c r="AC26" s="437"/>
      <c r="AD26" s="440"/>
      <c r="AE26" s="441"/>
      <c r="AF26" s="442"/>
      <c r="AG26" s="437"/>
      <c r="AH26" s="454">
        <f t="shared" si="0"/>
        <v>4</v>
      </c>
      <c r="AI26" s="455">
        <f t="shared" si="0"/>
        <v>0</v>
      </c>
      <c r="AJ26" s="432">
        <f t="shared" si="0"/>
        <v>4</v>
      </c>
      <c r="AK26" s="433">
        <f t="shared" si="0"/>
        <v>0</v>
      </c>
      <c r="AL26" s="434">
        <f t="shared" si="0"/>
        <v>0</v>
      </c>
      <c r="AM26" s="435">
        <f t="shared" si="0"/>
        <v>0</v>
      </c>
    </row>
    <row r="27" spans="1:39" ht="13.5" customHeight="1">
      <c r="A27" s="773"/>
      <c r="B27" s="452" t="s">
        <v>495</v>
      </c>
      <c r="C27" s="456" t="s">
        <v>476</v>
      </c>
      <c r="D27" s="436">
        <v>1</v>
      </c>
      <c r="E27" s="437"/>
      <c r="F27" s="438">
        <v>1</v>
      </c>
      <c r="G27" s="439">
        <v>1</v>
      </c>
      <c r="H27" s="436"/>
      <c r="I27" s="437"/>
      <c r="J27" s="440">
        <v>1</v>
      </c>
      <c r="K27" s="441"/>
      <c r="L27" s="442">
        <v>1</v>
      </c>
      <c r="M27" s="437">
        <v>1</v>
      </c>
      <c r="N27" s="440"/>
      <c r="O27" s="441"/>
      <c r="P27" s="442">
        <v>1</v>
      </c>
      <c r="Q27" s="437"/>
      <c r="R27" s="440">
        <v>1</v>
      </c>
      <c r="S27" s="441"/>
      <c r="T27" s="442"/>
      <c r="U27" s="437"/>
      <c r="V27" s="440">
        <v>1</v>
      </c>
      <c r="W27" s="441"/>
      <c r="X27" s="442">
        <v>1</v>
      </c>
      <c r="Y27" s="437"/>
      <c r="Z27" s="440"/>
      <c r="AA27" s="441"/>
      <c r="AB27" s="442">
        <v>1</v>
      </c>
      <c r="AC27" s="437"/>
      <c r="AD27" s="440">
        <v>1</v>
      </c>
      <c r="AE27" s="441"/>
      <c r="AF27" s="442"/>
      <c r="AG27" s="437"/>
      <c r="AH27" s="454">
        <f t="shared" si="0"/>
        <v>5</v>
      </c>
      <c r="AI27" s="455">
        <f t="shared" si="0"/>
        <v>0</v>
      </c>
      <c r="AJ27" s="432">
        <f t="shared" si="0"/>
        <v>5</v>
      </c>
      <c r="AK27" s="433">
        <f t="shared" si="0"/>
        <v>2</v>
      </c>
      <c r="AL27" s="434">
        <f t="shared" si="0"/>
        <v>0</v>
      </c>
      <c r="AM27" s="435">
        <f t="shared" si="0"/>
        <v>0</v>
      </c>
    </row>
    <row r="28" spans="1:39" ht="13.5" customHeight="1">
      <c r="A28" s="772"/>
      <c r="B28" s="309"/>
      <c r="C28" s="310"/>
      <c r="D28" s="436"/>
      <c r="E28" s="437"/>
      <c r="F28" s="438"/>
      <c r="G28" s="439"/>
      <c r="H28" s="436"/>
      <c r="I28" s="437"/>
      <c r="J28" s="440"/>
      <c r="K28" s="441"/>
      <c r="L28" s="442"/>
      <c r="M28" s="437"/>
      <c r="N28" s="440"/>
      <c r="O28" s="441"/>
      <c r="P28" s="442"/>
      <c r="Q28" s="437"/>
      <c r="R28" s="440"/>
      <c r="S28" s="441"/>
      <c r="T28" s="442"/>
      <c r="U28" s="437"/>
      <c r="V28" s="440"/>
      <c r="W28" s="441"/>
      <c r="X28" s="442"/>
      <c r="Y28" s="437"/>
      <c r="Z28" s="440"/>
      <c r="AA28" s="441"/>
      <c r="AB28" s="442"/>
      <c r="AC28" s="437"/>
      <c r="AD28" s="440"/>
      <c r="AE28" s="441"/>
      <c r="AF28" s="442"/>
      <c r="AG28" s="437"/>
      <c r="AH28" s="454">
        <f t="shared" si="0"/>
        <v>0</v>
      </c>
      <c r="AI28" s="455">
        <f t="shared" si="0"/>
        <v>0</v>
      </c>
      <c r="AJ28" s="432">
        <f t="shared" si="0"/>
        <v>0</v>
      </c>
      <c r="AK28" s="433">
        <f t="shared" si="0"/>
        <v>0</v>
      </c>
      <c r="AL28" s="434">
        <f t="shared" si="0"/>
        <v>0</v>
      </c>
      <c r="AM28" s="435">
        <f t="shared" si="0"/>
        <v>0</v>
      </c>
    </row>
    <row r="29" spans="1:39" ht="13.5" customHeight="1">
      <c r="A29" s="446" t="s">
        <v>477</v>
      </c>
      <c r="B29" s="452" t="s">
        <v>527</v>
      </c>
      <c r="C29" s="453" t="s">
        <v>479</v>
      </c>
      <c r="D29" s="436">
        <v>2</v>
      </c>
      <c r="E29" s="437"/>
      <c r="F29" s="438">
        <v>2</v>
      </c>
      <c r="G29" s="439"/>
      <c r="H29" s="436"/>
      <c r="I29" s="437"/>
      <c r="J29" s="440">
        <v>2</v>
      </c>
      <c r="K29" s="441"/>
      <c r="L29" s="442">
        <v>2</v>
      </c>
      <c r="M29" s="437"/>
      <c r="N29" s="440"/>
      <c r="O29" s="441"/>
      <c r="P29" s="442">
        <v>2</v>
      </c>
      <c r="Q29" s="437"/>
      <c r="R29" s="440">
        <v>2</v>
      </c>
      <c r="S29" s="441"/>
      <c r="T29" s="442"/>
      <c r="U29" s="437"/>
      <c r="V29" s="440">
        <v>2</v>
      </c>
      <c r="W29" s="441"/>
      <c r="X29" s="442">
        <v>2</v>
      </c>
      <c r="Y29" s="437"/>
      <c r="Z29" s="440"/>
      <c r="AA29" s="441"/>
      <c r="AB29" s="442">
        <v>2</v>
      </c>
      <c r="AC29" s="437"/>
      <c r="AD29" s="440">
        <v>2</v>
      </c>
      <c r="AE29" s="441"/>
      <c r="AF29" s="442"/>
      <c r="AG29" s="437"/>
      <c r="AH29" s="454">
        <f t="shared" si="0"/>
        <v>10</v>
      </c>
      <c r="AI29" s="455">
        <f t="shared" si="0"/>
        <v>0</v>
      </c>
      <c r="AJ29" s="432">
        <f t="shared" si="0"/>
        <v>10</v>
      </c>
      <c r="AK29" s="433">
        <f t="shared" si="0"/>
        <v>0</v>
      </c>
      <c r="AL29" s="434">
        <f t="shared" si="0"/>
        <v>0</v>
      </c>
      <c r="AM29" s="435">
        <f t="shared" si="0"/>
        <v>0</v>
      </c>
    </row>
    <row r="30" spans="1:39" ht="13.5" customHeight="1" thickBot="1">
      <c r="A30" s="457"/>
      <c r="B30" s="458" t="s">
        <v>528</v>
      </c>
      <c r="C30" s="459" t="s">
        <v>529</v>
      </c>
      <c r="D30" s="460">
        <v>3</v>
      </c>
      <c r="E30" s="461">
        <v>2</v>
      </c>
      <c r="F30" s="462"/>
      <c r="G30" s="463"/>
      <c r="H30" s="460"/>
      <c r="I30" s="461"/>
      <c r="J30" s="464">
        <v>3</v>
      </c>
      <c r="K30" s="465">
        <v>2</v>
      </c>
      <c r="L30" s="466"/>
      <c r="M30" s="461"/>
      <c r="N30" s="464"/>
      <c r="O30" s="465"/>
      <c r="P30" s="466">
        <v>3</v>
      </c>
      <c r="Q30" s="461">
        <v>2</v>
      </c>
      <c r="R30" s="464"/>
      <c r="S30" s="465"/>
      <c r="T30" s="466"/>
      <c r="U30" s="461"/>
      <c r="V30" s="464">
        <v>3</v>
      </c>
      <c r="W30" s="465">
        <v>1</v>
      </c>
      <c r="X30" s="466"/>
      <c r="Y30" s="461"/>
      <c r="Z30" s="464"/>
      <c r="AA30" s="465"/>
      <c r="AB30" s="466">
        <v>3</v>
      </c>
      <c r="AC30" s="461">
        <v>1</v>
      </c>
      <c r="AD30" s="464"/>
      <c r="AE30" s="465"/>
      <c r="AF30" s="466"/>
      <c r="AG30" s="461"/>
      <c r="AH30" s="454">
        <f t="shared" si="0"/>
        <v>15</v>
      </c>
      <c r="AI30" s="455">
        <f t="shared" si="0"/>
        <v>8</v>
      </c>
      <c r="AJ30" s="432">
        <f t="shared" si="0"/>
        <v>0</v>
      </c>
      <c r="AK30" s="433">
        <f t="shared" si="0"/>
        <v>0</v>
      </c>
      <c r="AL30" s="467">
        <f t="shared" si="0"/>
        <v>0</v>
      </c>
      <c r="AM30" s="468">
        <f t="shared" si="0"/>
        <v>0</v>
      </c>
    </row>
    <row r="31" spans="1:39" ht="13.5" customHeight="1">
      <c r="A31" s="650" t="s">
        <v>480</v>
      </c>
      <c r="B31" s="651"/>
      <c r="C31" s="652"/>
      <c r="D31" s="469">
        <f aca="true" t="shared" si="1" ref="D31:AM31">SUM(D9:D30)</f>
        <v>27</v>
      </c>
      <c r="E31" s="470">
        <f t="shared" si="1"/>
        <v>3</v>
      </c>
      <c r="F31" s="471">
        <f t="shared" si="1"/>
        <v>24</v>
      </c>
      <c r="G31" s="472">
        <f t="shared" si="1"/>
        <v>3</v>
      </c>
      <c r="H31" s="469">
        <f t="shared" si="1"/>
        <v>0</v>
      </c>
      <c r="I31" s="470">
        <f t="shared" si="1"/>
        <v>0</v>
      </c>
      <c r="J31" s="471">
        <f t="shared" si="1"/>
        <v>28</v>
      </c>
      <c r="K31" s="472">
        <f t="shared" si="1"/>
        <v>4</v>
      </c>
      <c r="L31" s="469">
        <f t="shared" si="1"/>
        <v>25</v>
      </c>
      <c r="M31" s="470">
        <f t="shared" si="1"/>
        <v>4</v>
      </c>
      <c r="N31" s="471">
        <f t="shared" si="1"/>
        <v>0</v>
      </c>
      <c r="O31" s="472">
        <f t="shared" si="1"/>
        <v>0</v>
      </c>
      <c r="P31" s="469">
        <f t="shared" si="1"/>
        <v>29</v>
      </c>
      <c r="Q31" s="470">
        <f t="shared" si="1"/>
        <v>4</v>
      </c>
      <c r="R31" s="471">
        <f t="shared" si="1"/>
        <v>26</v>
      </c>
      <c r="S31" s="472">
        <f t="shared" si="1"/>
        <v>4</v>
      </c>
      <c r="T31" s="469">
        <f t="shared" si="1"/>
        <v>0</v>
      </c>
      <c r="U31" s="470">
        <f t="shared" si="1"/>
        <v>0</v>
      </c>
      <c r="V31" s="471">
        <f>SUM(V9:V30)</f>
        <v>30</v>
      </c>
      <c r="W31" s="472">
        <f t="shared" si="1"/>
        <v>3</v>
      </c>
      <c r="X31" s="469">
        <f t="shared" si="1"/>
        <v>27</v>
      </c>
      <c r="Y31" s="470">
        <f t="shared" si="1"/>
        <v>3</v>
      </c>
      <c r="Z31" s="471">
        <f t="shared" si="1"/>
        <v>0</v>
      </c>
      <c r="AA31" s="473">
        <f t="shared" si="1"/>
        <v>0</v>
      </c>
      <c r="AB31" s="474">
        <f t="shared" si="1"/>
        <v>28</v>
      </c>
      <c r="AC31" s="475">
        <f t="shared" si="1"/>
        <v>5</v>
      </c>
      <c r="AD31" s="471">
        <f t="shared" si="1"/>
        <v>25</v>
      </c>
      <c r="AE31" s="473">
        <f t="shared" si="1"/>
        <v>5</v>
      </c>
      <c r="AF31" s="474">
        <f t="shared" si="1"/>
        <v>0</v>
      </c>
      <c r="AG31" s="475">
        <f t="shared" si="1"/>
        <v>0</v>
      </c>
      <c r="AH31" s="476">
        <f t="shared" si="1"/>
        <v>142</v>
      </c>
      <c r="AI31" s="477">
        <f t="shared" si="1"/>
        <v>19</v>
      </c>
      <c r="AJ31" s="478">
        <f t="shared" si="1"/>
        <v>127</v>
      </c>
      <c r="AK31" s="479">
        <f t="shared" si="1"/>
        <v>19</v>
      </c>
      <c r="AL31" s="480">
        <f t="shared" si="1"/>
        <v>0</v>
      </c>
      <c r="AM31" s="481">
        <f t="shared" si="1"/>
        <v>0</v>
      </c>
    </row>
    <row r="32" spans="1:39" s="351" customFormat="1" ht="13.5" customHeight="1" thickBot="1">
      <c r="A32" s="653" t="s">
        <v>481</v>
      </c>
      <c r="B32" s="654"/>
      <c r="C32" s="655"/>
      <c r="D32" s="764">
        <f>SUM(D31:E31)</f>
        <v>30</v>
      </c>
      <c r="E32" s="765"/>
      <c r="F32" s="766">
        <f>SUM(F31:G31)</f>
        <v>27</v>
      </c>
      <c r="G32" s="767"/>
      <c r="H32" s="769">
        <f>SUM(H31:I31)</f>
        <v>0</v>
      </c>
      <c r="I32" s="770"/>
      <c r="J32" s="766">
        <f>SUM(J31:K31)</f>
        <v>32</v>
      </c>
      <c r="K32" s="767"/>
      <c r="L32" s="764">
        <f>SUM(L31:M31)</f>
        <v>29</v>
      </c>
      <c r="M32" s="765"/>
      <c r="N32" s="766">
        <f>SUM(N31:O31)</f>
        <v>0</v>
      </c>
      <c r="O32" s="767"/>
      <c r="P32" s="764">
        <f>SUM(P31:Q31)</f>
        <v>33</v>
      </c>
      <c r="Q32" s="765"/>
      <c r="R32" s="766">
        <f>SUM(R31:S31)</f>
        <v>30</v>
      </c>
      <c r="S32" s="767"/>
      <c r="T32" s="764">
        <f>SUM(T31:U31)</f>
        <v>0</v>
      </c>
      <c r="U32" s="765"/>
      <c r="V32" s="766">
        <f>SUM(V31:W31)</f>
        <v>33</v>
      </c>
      <c r="W32" s="767"/>
      <c r="X32" s="764">
        <f>SUM(X31:Y31)</f>
        <v>30</v>
      </c>
      <c r="Y32" s="765"/>
      <c r="Z32" s="766">
        <f>SUM(Z31:AA31)</f>
        <v>0</v>
      </c>
      <c r="AA32" s="768"/>
      <c r="AB32" s="753">
        <f>SUM(AB31:AC31)</f>
        <v>33</v>
      </c>
      <c r="AC32" s="754"/>
      <c r="AD32" s="766">
        <f>SUM(AD31:AE31)</f>
        <v>30</v>
      </c>
      <c r="AE32" s="768"/>
      <c r="AF32" s="753">
        <f>SUM(AF31:AG31)</f>
        <v>0</v>
      </c>
      <c r="AG32" s="754"/>
      <c r="AH32" s="755">
        <f>SUM(AH31:AI31)</f>
        <v>161</v>
      </c>
      <c r="AI32" s="756"/>
      <c r="AJ32" s="757">
        <f>SUM(AJ31:AK31)</f>
        <v>146</v>
      </c>
      <c r="AK32" s="758"/>
      <c r="AL32" s="759">
        <f>SUM(AL31:AM31)</f>
        <v>0</v>
      </c>
      <c r="AM32" s="760"/>
    </row>
    <row r="33" spans="1:33" ht="12.75">
      <c r="A33" s="351"/>
      <c r="D33" s="761" t="s">
        <v>530</v>
      </c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3"/>
    </row>
    <row r="34" ht="12.75">
      <c r="A34" s="352" t="s">
        <v>482</v>
      </c>
    </row>
    <row r="35" ht="12.75">
      <c r="A35" s="259" t="s">
        <v>483</v>
      </c>
    </row>
    <row r="36" ht="12.75">
      <c r="A36" s="259" t="s">
        <v>484</v>
      </c>
    </row>
    <row r="37" ht="12.75">
      <c r="A37" s="353" t="s">
        <v>485</v>
      </c>
    </row>
    <row r="38" spans="1:33" ht="12.75">
      <c r="A38" s="353"/>
      <c r="AB38" s="646"/>
      <c r="AC38" s="646"/>
      <c r="AD38" s="646"/>
      <c r="AE38" s="646"/>
      <c r="AF38" s="646"/>
      <c r="AG38" s="646"/>
    </row>
    <row r="39" ht="12.75">
      <c r="A39" s="351"/>
    </row>
    <row r="40" ht="12.75">
      <c r="A40" s="351"/>
    </row>
    <row r="41" ht="12.75">
      <c r="A41" s="351"/>
    </row>
    <row r="42" ht="12.75">
      <c r="A42" s="351"/>
    </row>
    <row r="43" ht="12.75">
      <c r="A43" s="351"/>
    </row>
    <row r="44" ht="12.75">
      <c r="A44" s="351"/>
    </row>
    <row r="45" ht="12.75">
      <c r="A45" s="351"/>
    </row>
    <row r="46" ht="12.75">
      <c r="A46" s="351"/>
    </row>
    <row r="47" ht="12.75">
      <c r="A47" s="351"/>
    </row>
    <row r="48" ht="12.75">
      <c r="A48" s="351"/>
    </row>
    <row r="49" ht="12.75">
      <c r="A49" s="351"/>
    </row>
    <row r="50" ht="12.75">
      <c r="A50" s="351"/>
    </row>
    <row r="51" ht="12.75">
      <c r="A51" s="351"/>
    </row>
  </sheetData>
  <sheetProtection selectLockedCells="1"/>
  <mergeCells count="52">
    <mergeCell ref="B1:AG1"/>
    <mergeCell ref="A2:AM2"/>
    <mergeCell ref="D5:AG5"/>
    <mergeCell ref="AH5:AI7"/>
    <mergeCell ref="AJ5:AK7"/>
    <mergeCell ref="AL5:AM7"/>
    <mergeCell ref="D6:AG6"/>
    <mergeCell ref="A7:A8"/>
    <mergeCell ref="B7:C7"/>
    <mergeCell ref="D7:E7"/>
    <mergeCell ref="Z7:AA7"/>
    <mergeCell ref="AB7:AC7"/>
    <mergeCell ref="F7:G7"/>
    <mergeCell ref="H7:I7"/>
    <mergeCell ref="J7:K7"/>
    <mergeCell ref="L7:M7"/>
    <mergeCell ref="N7:O7"/>
    <mergeCell ref="P7:Q7"/>
    <mergeCell ref="AD7:AE7"/>
    <mergeCell ref="AF7:AG7"/>
    <mergeCell ref="A9:A11"/>
    <mergeCell ref="A12:A14"/>
    <mergeCell ref="A15:A18"/>
    <mergeCell ref="A19:A22"/>
    <mergeCell ref="R7:S7"/>
    <mergeCell ref="T7:U7"/>
    <mergeCell ref="V7:W7"/>
    <mergeCell ref="X7:Y7"/>
    <mergeCell ref="A24:A25"/>
    <mergeCell ref="A26:A28"/>
    <mergeCell ref="A31:C31"/>
    <mergeCell ref="A32:C32"/>
    <mergeCell ref="D32:E32"/>
    <mergeCell ref="F32:G32"/>
    <mergeCell ref="AB32:AC32"/>
    <mergeCell ref="AD32:AE32"/>
    <mergeCell ref="H32:I32"/>
    <mergeCell ref="J32:K32"/>
    <mergeCell ref="L32:M32"/>
    <mergeCell ref="N32:O32"/>
    <mergeCell ref="P32:Q32"/>
    <mergeCell ref="R32:S32"/>
    <mergeCell ref="AF32:AG32"/>
    <mergeCell ref="AH32:AI32"/>
    <mergeCell ref="AJ32:AK32"/>
    <mergeCell ref="AL32:AM32"/>
    <mergeCell ref="D33:AG33"/>
    <mergeCell ref="AB38:AG38"/>
    <mergeCell ref="T32:U32"/>
    <mergeCell ref="V32:W32"/>
    <mergeCell ref="X32:Y32"/>
    <mergeCell ref="Z32:AA32"/>
  </mergeCells>
  <printOptions/>
  <pageMargins left="0.18" right="0.28" top="0.22" bottom="0.32" header="0.19" footer="0.27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M5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125" style="412" customWidth="1"/>
    <col min="2" max="2" width="19.375" style="412" customWidth="1"/>
    <col min="3" max="3" width="7.25390625" style="412" customWidth="1"/>
    <col min="4" max="33" width="3.125" style="412" customWidth="1"/>
    <col min="34" max="34" width="4.00390625" style="412" customWidth="1"/>
    <col min="35" max="35" width="3.25390625" style="412" customWidth="1"/>
    <col min="36" max="36" width="4.00390625" style="412" customWidth="1"/>
    <col min="37" max="39" width="3.25390625" style="412" customWidth="1"/>
    <col min="40" max="16384" width="9.125" style="412" customWidth="1"/>
  </cols>
  <sheetData>
    <row r="1" spans="1:33" s="282" customFormat="1" ht="14.25">
      <c r="A1" s="354" t="s">
        <v>422</v>
      </c>
      <c r="B1" s="683" t="s">
        <v>150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</row>
    <row r="2" spans="1:39" s="282" customFormat="1" ht="15.75">
      <c r="A2" s="723" t="s">
        <v>496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</row>
    <row r="3" spans="1:39" s="282" customFormat="1" ht="14.25">
      <c r="A3" s="724" t="s">
        <v>486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</row>
    <row r="4" s="282" customFormat="1" ht="13.5" thickBot="1"/>
    <row r="5" spans="4:39" ht="12.75" customHeight="1">
      <c r="D5" s="725" t="s">
        <v>425</v>
      </c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7"/>
      <c r="AH5" s="728" t="s">
        <v>426</v>
      </c>
      <c r="AI5" s="729"/>
      <c r="AJ5" s="792" t="s">
        <v>427</v>
      </c>
      <c r="AK5" s="793"/>
      <c r="AL5" s="798" t="s">
        <v>428</v>
      </c>
      <c r="AM5" s="799"/>
    </row>
    <row r="6" spans="4:39" ht="13.5" customHeight="1" thickBot="1">
      <c r="D6" s="746" t="s">
        <v>429</v>
      </c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  <c r="AE6" s="747"/>
      <c r="AF6" s="747"/>
      <c r="AG6" s="748"/>
      <c r="AH6" s="730"/>
      <c r="AI6" s="731"/>
      <c r="AJ6" s="794"/>
      <c r="AK6" s="795"/>
      <c r="AL6" s="800"/>
      <c r="AM6" s="801"/>
    </row>
    <row r="7" spans="1:39" ht="13.5" customHeight="1" thickBot="1">
      <c r="A7" s="804" t="s">
        <v>430</v>
      </c>
      <c r="B7" s="806" t="s">
        <v>431</v>
      </c>
      <c r="C7" s="807"/>
      <c r="D7" s="717" t="s">
        <v>497</v>
      </c>
      <c r="E7" s="718"/>
      <c r="F7" s="789" t="s">
        <v>498</v>
      </c>
      <c r="G7" s="790"/>
      <c r="H7" s="717" t="s">
        <v>499</v>
      </c>
      <c r="I7" s="718"/>
      <c r="J7" s="789" t="s">
        <v>500</v>
      </c>
      <c r="K7" s="790"/>
      <c r="L7" s="717" t="s">
        <v>501</v>
      </c>
      <c r="M7" s="718"/>
      <c r="N7" s="789" t="s">
        <v>502</v>
      </c>
      <c r="O7" s="790"/>
      <c r="P7" s="717" t="s">
        <v>503</v>
      </c>
      <c r="Q7" s="718"/>
      <c r="R7" s="789" t="s">
        <v>504</v>
      </c>
      <c r="S7" s="790"/>
      <c r="T7" s="717" t="s">
        <v>505</v>
      </c>
      <c r="U7" s="718"/>
      <c r="V7" s="789" t="s">
        <v>506</v>
      </c>
      <c r="W7" s="790"/>
      <c r="X7" s="717" t="s">
        <v>507</v>
      </c>
      <c r="Y7" s="718"/>
      <c r="Z7" s="789" t="s">
        <v>508</v>
      </c>
      <c r="AA7" s="790"/>
      <c r="AB7" s="717" t="s">
        <v>162</v>
      </c>
      <c r="AC7" s="718"/>
      <c r="AD7" s="789" t="s">
        <v>171</v>
      </c>
      <c r="AE7" s="790"/>
      <c r="AF7" s="717" t="s">
        <v>310</v>
      </c>
      <c r="AG7" s="718"/>
      <c r="AH7" s="732"/>
      <c r="AI7" s="733"/>
      <c r="AJ7" s="796"/>
      <c r="AK7" s="797"/>
      <c r="AL7" s="802"/>
      <c r="AM7" s="803"/>
    </row>
    <row r="8" spans="1:39" ht="13.5" thickBot="1">
      <c r="A8" s="805"/>
      <c r="B8" s="482" t="s">
        <v>444</v>
      </c>
      <c r="C8" s="483" t="s">
        <v>445</v>
      </c>
      <c r="D8" s="360" t="s">
        <v>446</v>
      </c>
      <c r="E8" s="361" t="s">
        <v>447</v>
      </c>
      <c r="F8" s="362" t="s">
        <v>446</v>
      </c>
      <c r="G8" s="363" t="s">
        <v>447</v>
      </c>
      <c r="H8" s="360" t="s">
        <v>446</v>
      </c>
      <c r="I8" s="361" t="s">
        <v>447</v>
      </c>
      <c r="J8" s="362" t="s">
        <v>446</v>
      </c>
      <c r="K8" s="363" t="s">
        <v>447</v>
      </c>
      <c r="L8" s="360" t="s">
        <v>446</v>
      </c>
      <c r="M8" s="361" t="s">
        <v>447</v>
      </c>
      <c r="N8" s="362" t="s">
        <v>446</v>
      </c>
      <c r="O8" s="363" t="s">
        <v>447</v>
      </c>
      <c r="P8" s="360" t="s">
        <v>446</v>
      </c>
      <c r="Q8" s="361" t="s">
        <v>447</v>
      </c>
      <c r="R8" s="362" t="s">
        <v>446</v>
      </c>
      <c r="S8" s="363" t="s">
        <v>447</v>
      </c>
      <c r="T8" s="360" t="s">
        <v>446</v>
      </c>
      <c r="U8" s="361" t="s">
        <v>447</v>
      </c>
      <c r="V8" s="362" t="s">
        <v>446</v>
      </c>
      <c r="W8" s="363" t="s">
        <v>447</v>
      </c>
      <c r="X8" s="360" t="s">
        <v>446</v>
      </c>
      <c r="Y8" s="361" t="s">
        <v>447</v>
      </c>
      <c r="Z8" s="362" t="s">
        <v>446</v>
      </c>
      <c r="AA8" s="363" t="s">
        <v>447</v>
      </c>
      <c r="AB8" s="484" t="s">
        <v>446</v>
      </c>
      <c r="AC8" s="364" t="s">
        <v>447</v>
      </c>
      <c r="AD8" s="485" t="s">
        <v>446</v>
      </c>
      <c r="AE8" s="486" t="s">
        <v>447</v>
      </c>
      <c r="AF8" s="484" t="s">
        <v>446</v>
      </c>
      <c r="AG8" s="364" t="s">
        <v>447</v>
      </c>
      <c r="AH8" s="365" t="s">
        <v>446</v>
      </c>
      <c r="AI8" s="366" t="s">
        <v>447</v>
      </c>
      <c r="AJ8" s="367" t="s">
        <v>446</v>
      </c>
      <c r="AK8" s="368" t="s">
        <v>487</v>
      </c>
      <c r="AL8" s="365" t="s">
        <v>446</v>
      </c>
      <c r="AM8" s="368" t="s">
        <v>488</v>
      </c>
    </row>
    <row r="9" spans="1:39" ht="13.5" customHeight="1" thickTop="1">
      <c r="A9" s="791" t="s">
        <v>448</v>
      </c>
      <c r="B9" s="487" t="s">
        <v>509</v>
      </c>
      <c r="C9" s="488" t="s">
        <v>450</v>
      </c>
      <c r="D9" s="489">
        <v>5</v>
      </c>
      <c r="E9" s="490"/>
      <c r="F9" s="491">
        <v>5</v>
      </c>
      <c r="G9" s="492"/>
      <c r="H9" s="493"/>
      <c r="I9" s="494"/>
      <c r="J9" s="491">
        <v>4</v>
      </c>
      <c r="K9" s="492">
        <v>1</v>
      </c>
      <c r="L9" s="489">
        <v>4</v>
      </c>
      <c r="M9" s="490">
        <v>1</v>
      </c>
      <c r="N9" s="495"/>
      <c r="O9" s="496"/>
      <c r="P9" s="489">
        <v>4</v>
      </c>
      <c r="Q9" s="490"/>
      <c r="R9" s="491">
        <v>4</v>
      </c>
      <c r="S9" s="492"/>
      <c r="T9" s="493"/>
      <c r="U9" s="494"/>
      <c r="V9" s="495">
        <v>5</v>
      </c>
      <c r="W9" s="496"/>
      <c r="X9" s="493">
        <v>5</v>
      </c>
      <c r="Y9" s="494"/>
      <c r="Z9" s="495"/>
      <c r="AA9" s="496"/>
      <c r="AB9" s="493">
        <v>5</v>
      </c>
      <c r="AC9" s="494">
        <v>1</v>
      </c>
      <c r="AD9" s="495">
        <v>5</v>
      </c>
      <c r="AE9" s="496">
        <v>1</v>
      </c>
      <c r="AF9" s="493">
        <v>5</v>
      </c>
      <c r="AG9" s="494">
        <v>1</v>
      </c>
      <c r="AH9" s="376">
        <f aca="true" t="shared" si="0" ref="AH9:AM24">SUM(D9,J9,P9,V9,AB9)</f>
        <v>23</v>
      </c>
      <c r="AI9" s="376">
        <f t="shared" si="0"/>
        <v>2</v>
      </c>
      <c r="AJ9" s="497">
        <f t="shared" si="0"/>
        <v>23</v>
      </c>
      <c r="AK9" s="497">
        <f t="shared" si="0"/>
        <v>2</v>
      </c>
      <c r="AL9" s="498">
        <f t="shared" si="0"/>
        <v>5</v>
      </c>
      <c r="AM9" s="498">
        <f t="shared" si="0"/>
        <v>1</v>
      </c>
    </row>
    <row r="10" spans="1:39" ht="13.5" customHeight="1">
      <c r="A10" s="787"/>
      <c r="B10" s="500" t="s">
        <v>510</v>
      </c>
      <c r="C10" s="501" t="s">
        <v>452</v>
      </c>
      <c r="D10" s="502">
        <v>3</v>
      </c>
      <c r="E10" s="503">
        <v>1</v>
      </c>
      <c r="F10" s="504">
        <v>3</v>
      </c>
      <c r="G10" s="505">
        <v>1</v>
      </c>
      <c r="H10" s="506"/>
      <c r="I10" s="507"/>
      <c r="J10" s="504">
        <v>3</v>
      </c>
      <c r="K10" s="505"/>
      <c r="L10" s="502">
        <v>3</v>
      </c>
      <c r="M10" s="503"/>
      <c r="N10" s="508"/>
      <c r="O10" s="509"/>
      <c r="P10" s="502">
        <v>3</v>
      </c>
      <c r="Q10" s="503"/>
      <c r="R10" s="504">
        <v>3</v>
      </c>
      <c r="S10" s="505"/>
      <c r="T10" s="506"/>
      <c r="U10" s="507"/>
      <c r="V10" s="508">
        <v>3</v>
      </c>
      <c r="W10" s="509"/>
      <c r="X10" s="506">
        <v>3</v>
      </c>
      <c r="Y10" s="507"/>
      <c r="Z10" s="508"/>
      <c r="AA10" s="509"/>
      <c r="AB10" s="506">
        <v>3</v>
      </c>
      <c r="AC10" s="507"/>
      <c r="AD10" s="508">
        <v>3</v>
      </c>
      <c r="AE10" s="509"/>
      <c r="AF10" s="506">
        <v>3</v>
      </c>
      <c r="AG10" s="507"/>
      <c r="AH10" s="376">
        <f t="shared" si="0"/>
        <v>15</v>
      </c>
      <c r="AI10" s="376">
        <f t="shared" si="0"/>
        <v>1</v>
      </c>
      <c r="AJ10" s="497">
        <f t="shared" si="0"/>
        <v>15</v>
      </c>
      <c r="AK10" s="497">
        <f t="shared" si="0"/>
        <v>1</v>
      </c>
      <c r="AL10" s="498">
        <f t="shared" si="0"/>
        <v>3</v>
      </c>
      <c r="AM10" s="498">
        <f t="shared" si="0"/>
        <v>0</v>
      </c>
    </row>
    <row r="11" spans="1:39" ht="13.5" customHeight="1">
      <c r="A11" s="787"/>
      <c r="B11" s="500" t="s">
        <v>531</v>
      </c>
      <c r="C11" s="510"/>
      <c r="D11" s="502"/>
      <c r="E11" s="503"/>
      <c r="F11" s="504"/>
      <c r="G11" s="505"/>
      <c r="H11" s="506"/>
      <c r="I11" s="507"/>
      <c r="J11" s="504">
        <v>1</v>
      </c>
      <c r="K11" s="505">
        <v>1</v>
      </c>
      <c r="L11" s="502">
        <v>1</v>
      </c>
      <c r="M11" s="503">
        <v>1</v>
      </c>
      <c r="N11" s="508"/>
      <c r="O11" s="509"/>
      <c r="P11" s="502">
        <v>1</v>
      </c>
      <c r="Q11" s="503">
        <v>1</v>
      </c>
      <c r="R11" s="504">
        <v>1</v>
      </c>
      <c r="S11" s="505">
        <v>1</v>
      </c>
      <c r="T11" s="506"/>
      <c r="U11" s="507"/>
      <c r="V11" s="508">
        <v>1</v>
      </c>
      <c r="W11" s="509">
        <v>1</v>
      </c>
      <c r="X11" s="506">
        <v>1</v>
      </c>
      <c r="Y11" s="507">
        <v>1</v>
      </c>
      <c r="Z11" s="508"/>
      <c r="AA11" s="509"/>
      <c r="AB11" s="506">
        <v>1</v>
      </c>
      <c r="AC11" s="507">
        <v>1</v>
      </c>
      <c r="AD11" s="508">
        <v>1</v>
      </c>
      <c r="AE11" s="509">
        <v>1</v>
      </c>
      <c r="AF11" s="506">
        <v>1</v>
      </c>
      <c r="AG11" s="507">
        <v>1</v>
      </c>
      <c r="AH11" s="376">
        <f t="shared" si="0"/>
        <v>4</v>
      </c>
      <c r="AI11" s="376">
        <f t="shared" si="0"/>
        <v>4</v>
      </c>
      <c r="AJ11" s="497">
        <f t="shared" si="0"/>
        <v>4</v>
      </c>
      <c r="AK11" s="497">
        <f t="shared" si="0"/>
        <v>4</v>
      </c>
      <c r="AL11" s="498">
        <f t="shared" si="0"/>
        <v>1</v>
      </c>
      <c r="AM11" s="498">
        <f t="shared" si="0"/>
        <v>1</v>
      </c>
    </row>
    <row r="12" spans="1:39" ht="13.5" customHeight="1">
      <c r="A12" s="787"/>
      <c r="B12" s="511"/>
      <c r="C12" s="512"/>
      <c r="D12" s="502"/>
      <c r="E12" s="503"/>
      <c r="F12" s="504"/>
      <c r="G12" s="505"/>
      <c r="H12" s="506"/>
      <c r="I12" s="507"/>
      <c r="J12" s="504"/>
      <c r="K12" s="505"/>
      <c r="L12" s="502"/>
      <c r="M12" s="503"/>
      <c r="N12" s="508"/>
      <c r="O12" s="509"/>
      <c r="P12" s="502"/>
      <c r="Q12" s="503"/>
      <c r="R12" s="504"/>
      <c r="S12" s="505"/>
      <c r="T12" s="506"/>
      <c r="U12" s="507"/>
      <c r="V12" s="508"/>
      <c r="W12" s="509"/>
      <c r="X12" s="506"/>
      <c r="Y12" s="507"/>
      <c r="Z12" s="508"/>
      <c r="AA12" s="509"/>
      <c r="AB12" s="506"/>
      <c r="AC12" s="507"/>
      <c r="AD12" s="508"/>
      <c r="AE12" s="509"/>
      <c r="AF12" s="506"/>
      <c r="AG12" s="507"/>
      <c r="AH12" s="376">
        <f t="shared" si="0"/>
        <v>0</v>
      </c>
      <c r="AI12" s="376">
        <f t="shared" si="0"/>
        <v>0</v>
      </c>
      <c r="AJ12" s="497">
        <f t="shared" si="0"/>
        <v>0</v>
      </c>
      <c r="AK12" s="497">
        <f t="shared" si="0"/>
        <v>0</v>
      </c>
      <c r="AL12" s="498">
        <f t="shared" si="0"/>
        <v>0</v>
      </c>
      <c r="AM12" s="498">
        <f t="shared" si="0"/>
        <v>0</v>
      </c>
    </row>
    <row r="13" spans="1:39" ht="13.5" customHeight="1">
      <c r="A13" s="787" t="s">
        <v>511</v>
      </c>
      <c r="B13" s="500" t="s">
        <v>512</v>
      </c>
      <c r="C13" s="501" t="s">
        <v>513</v>
      </c>
      <c r="D13" s="502"/>
      <c r="E13" s="503"/>
      <c r="F13" s="504"/>
      <c r="G13" s="505"/>
      <c r="H13" s="506"/>
      <c r="I13" s="507"/>
      <c r="J13" s="504">
        <v>1</v>
      </c>
      <c r="K13" s="505"/>
      <c r="L13" s="502">
        <v>1</v>
      </c>
      <c r="M13" s="503"/>
      <c r="N13" s="508"/>
      <c r="O13" s="509"/>
      <c r="P13" s="502">
        <v>1</v>
      </c>
      <c r="Q13" s="503">
        <v>1</v>
      </c>
      <c r="R13" s="504">
        <v>1</v>
      </c>
      <c r="S13" s="505">
        <v>1</v>
      </c>
      <c r="T13" s="506"/>
      <c r="U13" s="507"/>
      <c r="V13" s="508">
        <v>1</v>
      </c>
      <c r="W13" s="509"/>
      <c r="X13" s="506">
        <v>1</v>
      </c>
      <c r="Y13" s="507">
        <v>1</v>
      </c>
      <c r="Z13" s="508"/>
      <c r="AA13" s="509"/>
      <c r="AB13" s="506">
        <v>2</v>
      </c>
      <c r="AC13" s="507"/>
      <c r="AD13" s="508">
        <v>2</v>
      </c>
      <c r="AE13" s="509"/>
      <c r="AF13" s="506">
        <v>2</v>
      </c>
      <c r="AG13" s="507"/>
      <c r="AH13" s="376">
        <f t="shared" si="0"/>
        <v>5</v>
      </c>
      <c r="AI13" s="376">
        <f t="shared" si="0"/>
        <v>1</v>
      </c>
      <c r="AJ13" s="497">
        <f t="shared" si="0"/>
        <v>5</v>
      </c>
      <c r="AK13" s="497">
        <f t="shared" si="0"/>
        <v>2</v>
      </c>
      <c r="AL13" s="498">
        <f t="shared" si="0"/>
        <v>2</v>
      </c>
      <c r="AM13" s="498">
        <f t="shared" si="0"/>
        <v>0</v>
      </c>
    </row>
    <row r="14" spans="1:39" ht="13.5" customHeight="1">
      <c r="A14" s="787"/>
      <c r="B14" s="500" t="s">
        <v>514</v>
      </c>
      <c r="C14" s="501" t="s">
        <v>515</v>
      </c>
      <c r="D14" s="502"/>
      <c r="E14" s="503"/>
      <c r="F14" s="504"/>
      <c r="G14" s="505"/>
      <c r="H14" s="506"/>
      <c r="I14" s="507"/>
      <c r="J14" s="504"/>
      <c r="K14" s="505"/>
      <c r="L14" s="502"/>
      <c r="M14" s="503"/>
      <c r="N14" s="508"/>
      <c r="O14" s="509"/>
      <c r="P14" s="502">
        <v>1</v>
      </c>
      <c r="Q14" s="503"/>
      <c r="R14" s="504">
        <v>1</v>
      </c>
      <c r="S14" s="505"/>
      <c r="T14" s="506"/>
      <c r="U14" s="507"/>
      <c r="V14" s="508">
        <v>2</v>
      </c>
      <c r="W14" s="509"/>
      <c r="X14" s="506">
        <v>2</v>
      </c>
      <c r="Y14" s="507"/>
      <c r="Z14" s="508"/>
      <c r="AA14" s="509"/>
      <c r="AB14" s="506">
        <v>1</v>
      </c>
      <c r="AC14" s="507">
        <v>1</v>
      </c>
      <c r="AD14" s="508">
        <v>1</v>
      </c>
      <c r="AE14" s="509">
        <v>1</v>
      </c>
      <c r="AF14" s="506">
        <v>1</v>
      </c>
      <c r="AG14" s="507">
        <v>1</v>
      </c>
      <c r="AH14" s="376">
        <f t="shared" si="0"/>
        <v>4</v>
      </c>
      <c r="AI14" s="376">
        <f t="shared" si="0"/>
        <v>1</v>
      </c>
      <c r="AJ14" s="497">
        <f t="shared" si="0"/>
        <v>4</v>
      </c>
      <c r="AK14" s="497">
        <f t="shared" si="0"/>
        <v>1</v>
      </c>
      <c r="AL14" s="498">
        <f t="shared" si="0"/>
        <v>1</v>
      </c>
      <c r="AM14" s="498">
        <f t="shared" si="0"/>
        <v>1</v>
      </c>
    </row>
    <row r="15" spans="1:39" ht="13.5" customHeight="1">
      <c r="A15" s="787"/>
      <c r="B15" s="500" t="s">
        <v>516</v>
      </c>
      <c r="C15" s="501" t="s">
        <v>517</v>
      </c>
      <c r="D15" s="502">
        <v>1</v>
      </c>
      <c r="E15" s="503">
        <v>1</v>
      </c>
      <c r="F15" s="504">
        <v>1</v>
      </c>
      <c r="G15" s="505">
        <v>1</v>
      </c>
      <c r="H15" s="506"/>
      <c r="I15" s="507"/>
      <c r="J15" s="504">
        <v>1</v>
      </c>
      <c r="K15" s="505">
        <v>1</v>
      </c>
      <c r="L15" s="502">
        <v>1</v>
      </c>
      <c r="M15" s="503">
        <v>1</v>
      </c>
      <c r="N15" s="508"/>
      <c r="O15" s="509"/>
      <c r="P15" s="502">
        <v>1</v>
      </c>
      <c r="Q15" s="503">
        <v>1</v>
      </c>
      <c r="R15" s="504">
        <v>1</v>
      </c>
      <c r="S15" s="505">
        <v>1</v>
      </c>
      <c r="T15" s="506"/>
      <c r="U15" s="507"/>
      <c r="V15" s="508">
        <v>1</v>
      </c>
      <c r="W15" s="509"/>
      <c r="X15" s="506">
        <v>1</v>
      </c>
      <c r="Y15" s="507"/>
      <c r="Z15" s="508"/>
      <c r="AA15" s="509"/>
      <c r="AB15" s="506">
        <v>1</v>
      </c>
      <c r="AC15" s="507"/>
      <c r="AD15" s="508">
        <v>1</v>
      </c>
      <c r="AE15" s="509"/>
      <c r="AF15" s="506">
        <v>1</v>
      </c>
      <c r="AG15" s="507"/>
      <c r="AH15" s="376">
        <f t="shared" si="0"/>
        <v>5</v>
      </c>
      <c r="AI15" s="376">
        <f t="shared" si="0"/>
        <v>3</v>
      </c>
      <c r="AJ15" s="497">
        <f t="shared" si="0"/>
        <v>5</v>
      </c>
      <c r="AK15" s="497">
        <f t="shared" si="0"/>
        <v>3</v>
      </c>
      <c r="AL15" s="498">
        <f t="shared" si="0"/>
        <v>1</v>
      </c>
      <c r="AM15" s="498">
        <f t="shared" si="0"/>
        <v>0</v>
      </c>
    </row>
    <row r="16" spans="1:39" ht="13.5" customHeight="1">
      <c r="A16" s="787"/>
      <c r="B16" s="500"/>
      <c r="C16" s="501"/>
      <c r="D16" s="502"/>
      <c r="E16" s="503"/>
      <c r="F16" s="504"/>
      <c r="G16" s="505"/>
      <c r="H16" s="506"/>
      <c r="I16" s="507"/>
      <c r="J16" s="504"/>
      <c r="K16" s="505"/>
      <c r="L16" s="502"/>
      <c r="M16" s="503"/>
      <c r="N16" s="508"/>
      <c r="O16" s="509"/>
      <c r="P16" s="502"/>
      <c r="Q16" s="503"/>
      <c r="R16" s="504"/>
      <c r="S16" s="505"/>
      <c r="T16" s="506"/>
      <c r="U16" s="507"/>
      <c r="V16" s="508"/>
      <c r="W16" s="509"/>
      <c r="X16" s="506"/>
      <c r="Y16" s="507"/>
      <c r="Z16" s="508"/>
      <c r="AA16" s="509"/>
      <c r="AB16" s="506"/>
      <c r="AC16" s="507"/>
      <c r="AD16" s="508"/>
      <c r="AE16" s="509"/>
      <c r="AF16" s="506"/>
      <c r="AG16" s="507"/>
      <c r="AH16" s="376">
        <f t="shared" si="0"/>
        <v>0</v>
      </c>
      <c r="AI16" s="376">
        <f t="shared" si="0"/>
        <v>0</v>
      </c>
      <c r="AJ16" s="497">
        <f t="shared" si="0"/>
        <v>0</v>
      </c>
      <c r="AK16" s="497">
        <f t="shared" si="0"/>
        <v>0</v>
      </c>
      <c r="AL16" s="498">
        <f t="shared" si="0"/>
        <v>0</v>
      </c>
      <c r="AM16" s="498">
        <f t="shared" si="0"/>
        <v>0</v>
      </c>
    </row>
    <row r="17" spans="1:39" ht="13.5" customHeight="1">
      <c r="A17" s="787" t="s">
        <v>463</v>
      </c>
      <c r="B17" s="500" t="s">
        <v>518</v>
      </c>
      <c r="C17" s="501" t="s">
        <v>519</v>
      </c>
      <c r="D17" s="502">
        <v>1</v>
      </c>
      <c r="E17" s="503"/>
      <c r="F17" s="504">
        <v>1</v>
      </c>
      <c r="G17" s="505"/>
      <c r="H17" s="506"/>
      <c r="I17" s="507"/>
      <c r="J17" s="504">
        <v>1</v>
      </c>
      <c r="K17" s="505">
        <v>1</v>
      </c>
      <c r="L17" s="502">
        <v>1</v>
      </c>
      <c r="M17" s="503">
        <v>1</v>
      </c>
      <c r="N17" s="508"/>
      <c r="O17" s="509"/>
      <c r="P17" s="502">
        <v>1</v>
      </c>
      <c r="Q17" s="503"/>
      <c r="R17" s="504">
        <v>1</v>
      </c>
      <c r="S17" s="505"/>
      <c r="T17" s="506"/>
      <c r="U17" s="507"/>
      <c r="V17" s="508">
        <v>2</v>
      </c>
      <c r="W17" s="509"/>
      <c r="X17" s="506">
        <v>2</v>
      </c>
      <c r="Y17" s="507"/>
      <c r="Z17" s="508"/>
      <c r="AA17" s="509"/>
      <c r="AB17" s="506">
        <v>1</v>
      </c>
      <c r="AC17" s="507"/>
      <c r="AD17" s="508">
        <v>1</v>
      </c>
      <c r="AE17" s="509">
        <v>1</v>
      </c>
      <c r="AF17" s="506">
        <v>1</v>
      </c>
      <c r="AG17" s="507">
        <v>1</v>
      </c>
      <c r="AH17" s="376">
        <f t="shared" si="0"/>
        <v>6</v>
      </c>
      <c r="AI17" s="376">
        <f t="shared" si="0"/>
        <v>1</v>
      </c>
      <c r="AJ17" s="497">
        <f t="shared" si="0"/>
        <v>6</v>
      </c>
      <c r="AK17" s="497">
        <f t="shared" si="0"/>
        <v>2</v>
      </c>
      <c r="AL17" s="498">
        <f t="shared" si="0"/>
        <v>1</v>
      </c>
      <c r="AM17" s="498">
        <f t="shared" si="0"/>
        <v>1</v>
      </c>
    </row>
    <row r="18" spans="1:39" ht="13.5" customHeight="1">
      <c r="A18" s="787"/>
      <c r="B18" s="500" t="s">
        <v>520</v>
      </c>
      <c r="C18" s="501" t="s">
        <v>521</v>
      </c>
      <c r="D18" s="502">
        <v>1</v>
      </c>
      <c r="E18" s="503">
        <v>1</v>
      </c>
      <c r="F18" s="504">
        <v>1</v>
      </c>
      <c r="G18" s="505">
        <v>1</v>
      </c>
      <c r="H18" s="506"/>
      <c r="I18" s="507"/>
      <c r="J18" s="504">
        <v>1</v>
      </c>
      <c r="K18" s="505"/>
      <c r="L18" s="502">
        <v>1</v>
      </c>
      <c r="M18" s="503"/>
      <c r="N18" s="508"/>
      <c r="O18" s="509"/>
      <c r="P18" s="502">
        <v>1</v>
      </c>
      <c r="Q18" s="503"/>
      <c r="R18" s="504">
        <v>1</v>
      </c>
      <c r="S18" s="505">
        <v>1</v>
      </c>
      <c r="T18" s="506"/>
      <c r="U18" s="507"/>
      <c r="V18" s="508">
        <v>1</v>
      </c>
      <c r="W18" s="509">
        <v>1</v>
      </c>
      <c r="X18" s="506">
        <v>1</v>
      </c>
      <c r="Y18" s="507">
        <v>1</v>
      </c>
      <c r="Z18" s="508"/>
      <c r="AA18" s="509"/>
      <c r="AB18" s="506">
        <v>1</v>
      </c>
      <c r="AC18" s="507"/>
      <c r="AD18" s="508">
        <v>1</v>
      </c>
      <c r="AE18" s="509"/>
      <c r="AF18" s="506">
        <v>1</v>
      </c>
      <c r="AG18" s="507"/>
      <c r="AH18" s="376">
        <f t="shared" si="0"/>
        <v>5</v>
      </c>
      <c r="AI18" s="376">
        <f t="shared" si="0"/>
        <v>2</v>
      </c>
      <c r="AJ18" s="497">
        <f t="shared" si="0"/>
        <v>5</v>
      </c>
      <c r="AK18" s="497">
        <f t="shared" si="0"/>
        <v>3</v>
      </c>
      <c r="AL18" s="498">
        <f t="shared" si="0"/>
        <v>1</v>
      </c>
      <c r="AM18" s="498">
        <f t="shared" si="0"/>
        <v>0</v>
      </c>
    </row>
    <row r="19" spans="1:39" ht="13.5" customHeight="1">
      <c r="A19" s="787"/>
      <c r="B19" s="500" t="s">
        <v>522</v>
      </c>
      <c r="C19" s="501" t="s">
        <v>523</v>
      </c>
      <c r="D19" s="502">
        <v>1</v>
      </c>
      <c r="E19" s="503"/>
      <c r="F19" s="504">
        <v>1</v>
      </c>
      <c r="G19" s="505"/>
      <c r="H19" s="506"/>
      <c r="I19" s="507"/>
      <c r="J19" s="504">
        <v>1</v>
      </c>
      <c r="K19" s="505"/>
      <c r="L19" s="502">
        <v>1</v>
      </c>
      <c r="M19" s="503"/>
      <c r="N19" s="508"/>
      <c r="O19" s="509"/>
      <c r="P19" s="502">
        <v>1</v>
      </c>
      <c r="Q19" s="503"/>
      <c r="R19" s="504">
        <v>1</v>
      </c>
      <c r="S19" s="505"/>
      <c r="T19" s="506"/>
      <c r="U19" s="507"/>
      <c r="V19" s="508"/>
      <c r="W19" s="509"/>
      <c r="X19" s="506"/>
      <c r="Y19" s="507"/>
      <c r="Z19" s="508"/>
      <c r="AA19" s="509"/>
      <c r="AB19" s="506">
        <v>1</v>
      </c>
      <c r="AC19" s="507"/>
      <c r="AD19" s="508">
        <v>1</v>
      </c>
      <c r="AE19" s="509"/>
      <c r="AF19" s="506">
        <v>1</v>
      </c>
      <c r="AG19" s="507"/>
      <c r="AH19" s="376">
        <f t="shared" si="0"/>
        <v>4</v>
      </c>
      <c r="AI19" s="376">
        <f t="shared" si="0"/>
        <v>0</v>
      </c>
      <c r="AJ19" s="497">
        <f t="shared" si="0"/>
        <v>4</v>
      </c>
      <c r="AK19" s="497">
        <f t="shared" si="0"/>
        <v>0</v>
      </c>
      <c r="AL19" s="498">
        <f t="shared" si="0"/>
        <v>1</v>
      </c>
      <c r="AM19" s="498">
        <f t="shared" si="0"/>
        <v>0</v>
      </c>
    </row>
    <row r="20" spans="1:39" ht="13.5" customHeight="1">
      <c r="A20" s="787"/>
      <c r="B20" s="511"/>
      <c r="C20" s="513"/>
      <c r="D20" s="502"/>
      <c r="E20" s="503"/>
      <c r="F20" s="504"/>
      <c r="G20" s="505"/>
      <c r="H20" s="506"/>
      <c r="I20" s="507"/>
      <c r="J20" s="504"/>
      <c r="K20" s="505"/>
      <c r="L20" s="502"/>
      <c r="M20" s="503"/>
      <c r="N20" s="508"/>
      <c r="O20" s="509"/>
      <c r="P20" s="502"/>
      <c r="Q20" s="503"/>
      <c r="R20" s="504"/>
      <c r="S20" s="505"/>
      <c r="T20" s="506"/>
      <c r="U20" s="507"/>
      <c r="V20" s="508"/>
      <c r="W20" s="509"/>
      <c r="X20" s="506"/>
      <c r="Y20" s="507"/>
      <c r="Z20" s="508"/>
      <c r="AA20" s="509"/>
      <c r="AB20" s="506"/>
      <c r="AC20" s="507"/>
      <c r="AD20" s="508"/>
      <c r="AE20" s="509"/>
      <c r="AF20" s="506"/>
      <c r="AG20" s="507"/>
      <c r="AH20" s="376">
        <f t="shared" si="0"/>
        <v>0</v>
      </c>
      <c r="AI20" s="376">
        <f t="shared" si="0"/>
        <v>0</v>
      </c>
      <c r="AJ20" s="497">
        <f t="shared" si="0"/>
        <v>0</v>
      </c>
      <c r="AK20" s="497">
        <f t="shared" si="0"/>
        <v>0</v>
      </c>
      <c r="AL20" s="498">
        <f t="shared" si="0"/>
        <v>0</v>
      </c>
      <c r="AM20" s="498">
        <f t="shared" si="0"/>
        <v>0</v>
      </c>
    </row>
    <row r="21" spans="1:39" ht="13.5" customHeight="1">
      <c r="A21" s="499" t="s">
        <v>466</v>
      </c>
      <c r="B21" s="514" t="s">
        <v>524</v>
      </c>
      <c r="C21" s="515" t="s">
        <v>468</v>
      </c>
      <c r="D21" s="502">
        <v>1</v>
      </c>
      <c r="E21" s="503"/>
      <c r="F21" s="504">
        <v>1</v>
      </c>
      <c r="G21" s="505"/>
      <c r="H21" s="506"/>
      <c r="I21" s="507"/>
      <c r="J21" s="504">
        <v>1</v>
      </c>
      <c r="K21" s="505"/>
      <c r="L21" s="502">
        <v>1</v>
      </c>
      <c r="M21" s="503"/>
      <c r="N21" s="508"/>
      <c r="O21" s="509"/>
      <c r="P21" s="502">
        <v>1</v>
      </c>
      <c r="Q21" s="503"/>
      <c r="R21" s="504">
        <v>1</v>
      </c>
      <c r="S21" s="505"/>
      <c r="T21" s="506"/>
      <c r="U21" s="507"/>
      <c r="V21" s="508"/>
      <c r="W21" s="509">
        <v>1</v>
      </c>
      <c r="X21" s="506"/>
      <c r="Y21" s="507">
        <v>1</v>
      </c>
      <c r="Z21" s="508"/>
      <c r="AA21" s="509"/>
      <c r="AB21" s="506">
        <v>1</v>
      </c>
      <c r="AC21" s="507"/>
      <c r="AD21" s="508">
        <v>1</v>
      </c>
      <c r="AE21" s="509"/>
      <c r="AF21" s="506">
        <v>1</v>
      </c>
      <c r="AG21" s="507"/>
      <c r="AH21" s="376">
        <f t="shared" si="0"/>
        <v>4</v>
      </c>
      <c r="AI21" s="376">
        <f t="shared" si="0"/>
        <v>1</v>
      </c>
      <c r="AJ21" s="497">
        <f t="shared" si="0"/>
        <v>4</v>
      </c>
      <c r="AK21" s="497">
        <f t="shared" si="0"/>
        <v>1</v>
      </c>
      <c r="AL21" s="498">
        <f t="shared" si="0"/>
        <v>1</v>
      </c>
      <c r="AM21" s="498">
        <f t="shared" si="0"/>
        <v>0</v>
      </c>
    </row>
    <row r="22" spans="1:39" ht="13.5" customHeight="1">
      <c r="A22" s="784" t="s">
        <v>453</v>
      </c>
      <c r="B22" s="500" t="s">
        <v>454</v>
      </c>
      <c r="C22" s="501" t="s">
        <v>455</v>
      </c>
      <c r="D22" s="502">
        <v>4</v>
      </c>
      <c r="E22" s="503"/>
      <c r="F22" s="504">
        <v>4</v>
      </c>
      <c r="G22" s="505"/>
      <c r="H22" s="506"/>
      <c r="I22" s="507"/>
      <c r="J22" s="504">
        <v>4</v>
      </c>
      <c r="K22" s="505"/>
      <c r="L22" s="502">
        <v>4</v>
      </c>
      <c r="M22" s="503"/>
      <c r="N22" s="508"/>
      <c r="O22" s="509"/>
      <c r="P22" s="502">
        <v>3</v>
      </c>
      <c r="Q22" s="503">
        <v>1</v>
      </c>
      <c r="R22" s="504">
        <v>3</v>
      </c>
      <c r="S22" s="505">
        <v>1</v>
      </c>
      <c r="T22" s="506"/>
      <c r="U22" s="507"/>
      <c r="V22" s="508">
        <v>4</v>
      </c>
      <c r="W22" s="509">
        <v>1</v>
      </c>
      <c r="X22" s="506">
        <v>4</v>
      </c>
      <c r="Y22" s="507">
        <v>1</v>
      </c>
      <c r="Z22" s="508"/>
      <c r="AA22" s="509"/>
      <c r="AB22" s="506">
        <v>4</v>
      </c>
      <c r="AC22" s="507">
        <v>1</v>
      </c>
      <c r="AD22" s="508">
        <v>4</v>
      </c>
      <c r="AE22" s="509">
        <v>1</v>
      </c>
      <c r="AF22" s="506">
        <v>4</v>
      </c>
      <c r="AG22" s="507">
        <v>1</v>
      </c>
      <c r="AH22" s="376">
        <f t="shared" si="0"/>
        <v>19</v>
      </c>
      <c r="AI22" s="376">
        <f t="shared" si="0"/>
        <v>3</v>
      </c>
      <c r="AJ22" s="497">
        <f t="shared" si="0"/>
        <v>19</v>
      </c>
      <c r="AK22" s="497">
        <f t="shared" si="0"/>
        <v>3</v>
      </c>
      <c r="AL22" s="498">
        <f t="shared" si="0"/>
        <v>4</v>
      </c>
      <c r="AM22" s="498">
        <f t="shared" si="0"/>
        <v>1</v>
      </c>
    </row>
    <row r="23" spans="1:39" ht="13.5" customHeight="1">
      <c r="A23" s="785"/>
      <c r="B23" s="500" t="s">
        <v>456</v>
      </c>
      <c r="C23" s="501" t="s">
        <v>457</v>
      </c>
      <c r="D23" s="502"/>
      <c r="E23" s="503">
        <v>1</v>
      </c>
      <c r="F23" s="504"/>
      <c r="G23" s="505">
        <v>1</v>
      </c>
      <c r="H23" s="506"/>
      <c r="I23" s="507"/>
      <c r="J23" s="504">
        <v>1</v>
      </c>
      <c r="K23" s="505"/>
      <c r="L23" s="502">
        <v>1</v>
      </c>
      <c r="M23" s="503"/>
      <c r="N23" s="508"/>
      <c r="O23" s="509"/>
      <c r="P23" s="502">
        <v>1</v>
      </c>
      <c r="Q23" s="503"/>
      <c r="R23" s="504">
        <v>1</v>
      </c>
      <c r="S23" s="505"/>
      <c r="T23" s="506"/>
      <c r="U23" s="507"/>
      <c r="V23" s="508"/>
      <c r="W23" s="509"/>
      <c r="X23" s="506"/>
      <c r="Y23" s="507">
        <v>1</v>
      </c>
      <c r="Z23" s="508"/>
      <c r="AA23" s="509"/>
      <c r="AB23" s="506"/>
      <c r="AC23" s="507">
        <v>1</v>
      </c>
      <c r="AD23" s="508"/>
      <c r="AE23" s="509">
        <v>1</v>
      </c>
      <c r="AF23" s="506"/>
      <c r="AG23" s="507">
        <v>1</v>
      </c>
      <c r="AH23" s="376">
        <f t="shared" si="0"/>
        <v>2</v>
      </c>
      <c r="AI23" s="376">
        <f t="shared" si="0"/>
        <v>2</v>
      </c>
      <c r="AJ23" s="497">
        <f t="shared" si="0"/>
        <v>2</v>
      </c>
      <c r="AK23" s="497">
        <f t="shared" si="0"/>
        <v>3</v>
      </c>
      <c r="AL23" s="498">
        <f t="shared" si="0"/>
        <v>0</v>
      </c>
      <c r="AM23" s="498">
        <f t="shared" si="0"/>
        <v>1</v>
      </c>
    </row>
    <row r="24" spans="1:39" ht="13.5" customHeight="1">
      <c r="A24" s="786"/>
      <c r="B24" s="511"/>
      <c r="C24" s="513"/>
      <c r="D24" s="502"/>
      <c r="E24" s="503"/>
      <c r="F24" s="504"/>
      <c r="G24" s="505"/>
      <c r="H24" s="506"/>
      <c r="I24" s="507"/>
      <c r="J24" s="504"/>
      <c r="K24" s="505"/>
      <c r="L24" s="502"/>
      <c r="M24" s="503"/>
      <c r="N24" s="508"/>
      <c r="O24" s="509"/>
      <c r="P24" s="502"/>
      <c r="Q24" s="503"/>
      <c r="R24" s="504"/>
      <c r="S24" s="505"/>
      <c r="T24" s="506"/>
      <c r="U24" s="507"/>
      <c r="V24" s="508"/>
      <c r="W24" s="509"/>
      <c r="X24" s="506"/>
      <c r="Y24" s="507"/>
      <c r="Z24" s="508"/>
      <c r="AA24" s="509"/>
      <c r="AB24" s="506"/>
      <c r="AC24" s="507"/>
      <c r="AD24" s="508"/>
      <c r="AE24" s="509"/>
      <c r="AF24" s="506"/>
      <c r="AG24" s="507"/>
      <c r="AH24" s="376">
        <f t="shared" si="0"/>
        <v>0</v>
      </c>
      <c r="AI24" s="376">
        <f t="shared" si="0"/>
        <v>0</v>
      </c>
      <c r="AJ24" s="497">
        <f t="shared" si="0"/>
        <v>0</v>
      </c>
      <c r="AK24" s="497">
        <f t="shared" si="0"/>
        <v>0</v>
      </c>
      <c r="AL24" s="498">
        <f t="shared" si="0"/>
        <v>0</v>
      </c>
      <c r="AM24" s="498">
        <f t="shared" si="0"/>
        <v>0</v>
      </c>
    </row>
    <row r="25" spans="1:39" ht="13.5" customHeight="1">
      <c r="A25" s="784" t="s">
        <v>469</v>
      </c>
      <c r="B25" s="500" t="s">
        <v>532</v>
      </c>
      <c r="C25" s="501" t="s">
        <v>533</v>
      </c>
      <c r="D25" s="502"/>
      <c r="E25" s="503"/>
      <c r="F25" s="504"/>
      <c r="G25" s="505"/>
      <c r="H25" s="506"/>
      <c r="I25" s="507"/>
      <c r="J25" s="504"/>
      <c r="K25" s="505"/>
      <c r="L25" s="502"/>
      <c r="M25" s="503"/>
      <c r="N25" s="508"/>
      <c r="O25" s="509"/>
      <c r="P25" s="502">
        <v>1</v>
      </c>
      <c r="Q25" s="503"/>
      <c r="R25" s="504">
        <v>1</v>
      </c>
      <c r="S25" s="505"/>
      <c r="T25" s="506"/>
      <c r="U25" s="507"/>
      <c r="V25" s="508"/>
      <c r="W25" s="509"/>
      <c r="X25" s="506"/>
      <c r="Y25" s="507"/>
      <c r="Z25" s="508"/>
      <c r="AA25" s="509"/>
      <c r="AB25" s="506"/>
      <c r="AC25" s="507"/>
      <c r="AD25" s="508"/>
      <c r="AE25" s="509"/>
      <c r="AF25" s="506"/>
      <c r="AG25" s="507"/>
      <c r="AH25" s="376">
        <f aca="true" t="shared" si="1" ref="AH25:AM32">SUM(D25,J25,P25,V25,AB25)</f>
        <v>1</v>
      </c>
      <c r="AI25" s="376">
        <f t="shared" si="1"/>
        <v>0</v>
      </c>
      <c r="AJ25" s="497">
        <f t="shared" si="1"/>
        <v>1</v>
      </c>
      <c r="AK25" s="497">
        <f t="shared" si="1"/>
        <v>0</v>
      </c>
      <c r="AL25" s="498">
        <f t="shared" si="1"/>
        <v>0</v>
      </c>
      <c r="AM25" s="498">
        <f t="shared" si="1"/>
        <v>0</v>
      </c>
    </row>
    <row r="26" spans="1:39" ht="13.5" customHeight="1">
      <c r="A26" s="785"/>
      <c r="B26" s="500" t="s">
        <v>525</v>
      </c>
      <c r="C26" s="501" t="s">
        <v>526</v>
      </c>
      <c r="D26" s="502"/>
      <c r="E26" s="503"/>
      <c r="F26" s="504"/>
      <c r="G26" s="505">
        <v>1</v>
      </c>
      <c r="H26" s="506"/>
      <c r="I26" s="507"/>
      <c r="J26" s="504"/>
      <c r="K26" s="505"/>
      <c r="L26" s="502"/>
      <c r="M26" s="503">
        <v>1</v>
      </c>
      <c r="N26" s="508"/>
      <c r="O26" s="509"/>
      <c r="P26" s="502"/>
      <c r="Q26" s="503"/>
      <c r="R26" s="504"/>
      <c r="S26" s="505">
        <v>1</v>
      </c>
      <c r="T26" s="506"/>
      <c r="U26" s="507"/>
      <c r="V26" s="508">
        <v>1</v>
      </c>
      <c r="W26" s="509"/>
      <c r="X26" s="506">
        <v>1</v>
      </c>
      <c r="Y26" s="507"/>
      <c r="Z26" s="508"/>
      <c r="AA26" s="509"/>
      <c r="AB26" s="506"/>
      <c r="AC26" s="507"/>
      <c r="AD26" s="508"/>
      <c r="AE26" s="509">
        <v>1</v>
      </c>
      <c r="AF26" s="506"/>
      <c r="AG26" s="507">
        <v>1</v>
      </c>
      <c r="AH26" s="376">
        <f t="shared" si="1"/>
        <v>1</v>
      </c>
      <c r="AI26" s="376">
        <f t="shared" si="1"/>
        <v>0</v>
      </c>
      <c r="AJ26" s="497">
        <f t="shared" si="1"/>
        <v>1</v>
      </c>
      <c r="AK26" s="497">
        <f t="shared" si="1"/>
        <v>4</v>
      </c>
      <c r="AL26" s="498">
        <f t="shared" si="1"/>
        <v>0</v>
      </c>
      <c r="AM26" s="498">
        <f t="shared" si="1"/>
        <v>1</v>
      </c>
    </row>
    <row r="27" spans="1:39" ht="13.5" customHeight="1">
      <c r="A27" s="786"/>
      <c r="B27" s="511"/>
      <c r="C27" s="513"/>
      <c r="D27" s="502"/>
      <c r="E27" s="503"/>
      <c r="F27" s="504"/>
      <c r="G27" s="505"/>
      <c r="H27" s="506"/>
      <c r="I27" s="507"/>
      <c r="J27" s="504"/>
      <c r="K27" s="505"/>
      <c r="L27" s="502"/>
      <c r="M27" s="503"/>
      <c r="N27" s="508"/>
      <c r="O27" s="509"/>
      <c r="P27" s="502"/>
      <c r="Q27" s="503"/>
      <c r="R27" s="504"/>
      <c r="S27" s="505"/>
      <c r="T27" s="506"/>
      <c r="U27" s="507"/>
      <c r="V27" s="508"/>
      <c r="W27" s="509"/>
      <c r="X27" s="506"/>
      <c r="Y27" s="507"/>
      <c r="Z27" s="508"/>
      <c r="AA27" s="509"/>
      <c r="AB27" s="506"/>
      <c r="AC27" s="507"/>
      <c r="AD27" s="508"/>
      <c r="AE27" s="509"/>
      <c r="AF27" s="506"/>
      <c r="AG27" s="507"/>
      <c r="AH27" s="376">
        <f t="shared" si="1"/>
        <v>0</v>
      </c>
      <c r="AI27" s="376">
        <f t="shared" si="1"/>
        <v>0</v>
      </c>
      <c r="AJ27" s="497">
        <f t="shared" si="1"/>
        <v>0</v>
      </c>
      <c r="AK27" s="497">
        <f t="shared" si="1"/>
        <v>0</v>
      </c>
      <c r="AL27" s="498">
        <f t="shared" si="1"/>
        <v>0</v>
      </c>
      <c r="AM27" s="498">
        <f t="shared" si="1"/>
        <v>0</v>
      </c>
    </row>
    <row r="28" spans="1:39" ht="13.5" customHeight="1">
      <c r="A28" s="787" t="s">
        <v>472</v>
      </c>
      <c r="B28" s="514" t="s">
        <v>495</v>
      </c>
      <c r="C28" s="516" t="s">
        <v>476</v>
      </c>
      <c r="D28" s="502">
        <v>1</v>
      </c>
      <c r="E28" s="503"/>
      <c r="F28" s="504">
        <v>1</v>
      </c>
      <c r="G28" s="505">
        <v>1</v>
      </c>
      <c r="H28" s="506"/>
      <c r="I28" s="507"/>
      <c r="J28" s="504">
        <v>1</v>
      </c>
      <c r="K28" s="505"/>
      <c r="L28" s="502">
        <v>1</v>
      </c>
      <c r="M28" s="503">
        <v>1</v>
      </c>
      <c r="N28" s="508"/>
      <c r="O28" s="509"/>
      <c r="P28" s="502">
        <v>1</v>
      </c>
      <c r="Q28" s="503"/>
      <c r="R28" s="504">
        <v>1</v>
      </c>
      <c r="S28" s="505"/>
      <c r="T28" s="506"/>
      <c r="U28" s="507"/>
      <c r="V28" s="508"/>
      <c r="W28" s="509"/>
      <c r="X28" s="506"/>
      <c r="Y28" s="507"/>
      <c r="Z28" s="508"/>
      <c r="AA28" s="509"/>
      <c r="AB28" s="506"/>
      <c r="AC28" s="507"/>
      <c r="AD28" s="508"/>
      <c r="AE28" s="509"/>
      <c r="AF28" s="506"/>
      <c r="AG28" s="507"/>
      <c r="AH28" s="376">
        <f t="shared" si="1"/>
        <v>3</v>
      </c>
      <c r="AI28" s="376">
        <f t="shared" si="1"/>
        <v>0</v>
      </c>
      <c r="AJ28" s="497">
        <f t="shared" si="1"/>
        <v>3</v>
      </c>
      <c r="AK28" s="497">
        <f t="shared" si="1"/>
        <v>2</v>
      </c>
      <c r="AL28" s="498">
        <f t="shared" si="1"/>
        <v>0</v>
      </c>
      <c r="AM28" s="498">
        <f t="shared" si="1"/>
        <v>0</v>
      </c>
    </row>
    <row r="29" spans="1:39" ht="13.5" customHeight="1">
      <c r="A29" s="787"/>
      <c r="B29" s="500" t="s">
        <v>473</v>
      </c>
      <c r="C29" s="501" t="s">
        <v>474</v>
      </c>
      <c r="D29" s="502">
        <v>1</v>
      </c>
      <c r="E29" s="503"/>
      <c r="F29" s="504">
        <v>1</v>
      </c>
      <c r="G29" s="505"/>
      <c r="H29" s="506"/>
      <c r="I29" s="507"/>
      <c r="J29" s="504">
        <v>1</v>
      </c>
      <c r="K29" s="505"/>
      <c r="L29" s="502">
        <v>1</v>
      </c>
      <c r="M29" s="503"/>
      <c r="N29" s="508"/>
      <c r="O29" s="509"/>
      <c r="P29" s="502">
        <v>1</v>
      </c>
      <c r="Q29" s="503"/>
      <c r="R29" s="504">
        <v>1</v>
      </c>
      <c r="S29" s="505"/>
      <c r="T29" s="506"/>
      <c r="U29" s="507"/>
      <c r="V29" s="508"/>
      <c r="W29" s="509"/>
      <c r="X29" s="506"/>
      <c r="Y29" s="507"/>
      <c r="Z29" s="508"/>
      <c r="AA29" s="509"/>
      <c r="AB29" s="506"/>
      <c r="AC29" s="507"/>
      <c r="AD29" s="508"/>
      <c r="AE29" s="509"/>
      <c r="AF29" s="506"/>
      <c r="AG29" s="507"/>
      <c r="AH29" s="376">
        <f t="shared" si="1"/>
        <v>3</v>
      </c>
      <c r="AI29" s="376">
        <f t="shared" si="1"/>
        <v>0</v>
      </c>
      <c r="AJ29" s="497">
        <f t="shared" si="1"/>
        <v>3</v>
      </c>
      <c r="AK29" s="497">
        <f t="shared" si="1"/>
        <v>0</v>
      </c>
      <c r="AL29" s="498">
        <f t="shared" si="1"/>
        <v>0</v>
      </c>
      <c r="AM29" s="498">
        <f t="shared" si="1"/>
        <v>0</v>
      </c>
    </row>
    <row r="30" spans="1:39" ht="13.5" customHeight="1">
      <c r="A30" s="787"/>
      <c r="B30" s="517"/>
      <c r="C30" s="518"/>
      <c r="D30" s="502"/>
      <c r="E30" s="503"/>
      <c r="F30" s="504"/>
      <c r="G30" s="505"/>
      <c r="H30" s="506"/>
      <c r="I30" s="507"/>
      <c r="J30" s="504"/>
      <c r="K30" s="505"/>
      <c r="L30" s="502"/>
      <c r="M30" s="503"/>
      <c r="N30" s="508"/>
      <c r="O30" s="509"/>
      <c r="P30" s="502"/>
      <c r="Q30" s="503"/>
      <c r="R30" s="504"/>
      <c r="S30" s="505"/>
      <c r="T30" s="506"/>
      <c r="U30" s="507"/>
      <c r="V30" s="508">
        <v>1</v>
      </c>
      <c r="W30" s="509"/>
      <c r="X30" s="506">
        <v>1</v>
      </c>
      <c r="Y30" s="507"/>
      <c r="Z30" s="508"/>
      <c r="AA30" s="509"/>
      <c r="AB30" s="506"/>
      <c r="AC30" s="507"/>
      <c r="AD30" s="508"/>
      <c r="AE30" s="509"/>
      <c r="AF30" s="506"/>
      <c r="AG30" s="507"/>
      <c r="AH30" s="376">
        <f t="shared" si="1"/>
        <v>1</v>
      </c>
      <c r="AI30" s="376">
        <f t="shared" si="1"/>
        <v>0</v>
      </c>
      <c r="AJ30" s="497">
        <f t="shared" si="1"/>
        <v>1</v>
      </c>
      <c r="AK30" s="497">
        <f t="shared" si="1"/>
        <v>0</v>
      </c>
      <c r="AL30" s="498">
        <f t="shared" si="1"/>
        <v>0</v>
      </c>
      <c r="AM30" s="498">
        <f t="shared" si="1"/>
        <v>0</v>
      </c>
    </row>
    <row r="31" spans="1:39" ht="13.5" customHeight="1">
      <c r="A31" s="784" t="s">
        <v>477</v>
      </c>
      <c r="B31" s="514" t="s">
        <v>534</v>
      </c>
      <c r="C31" s="515" t="s">
        <v>535</v>
      </c>
      <c r="D31" s="502">
        <v>2</v>
      </c>
      <c r="E31" s="503"/>
      <c r="F31" s="504">
        <v>2</v>
      </c>
      <c r="G31" s="505"/>
      <c r="H31" s="506"/>
      <c r="I31" s="507"/>
      <c r="J31" s="504">
        <v>2</v>
      </c>
      <c r="K31" s="505"/>
      <c r="L31" s="502">
        <v>2</v>
      </c>
      <c r="M31" s="503"/>
      <c r="N31" s="508"/>
      <c r="O31" s="509"/>
      <c r="P31" s="502">
        <v>2</v>
      </c>
      <c r="Q31" s="503"/>
      <c r="R31" s="504">
        <v>2</v>
      </c>
      <c r="S31" s="505"/>
      <c r="T31" s="506"/>
      <c r="U31" s="507"/>
      <c r="V31" s="508">
        <v>2</v>
      </c>
      <c r="W31" s="509"/>
      <c r="X31" s="506">
        <v>2</v>
      </c>
      <c r="Y31" s="507"/>
      <c r="Z31" s="508"/>
      <c r="AA31" s="509"/>
      <c r="AB31" s="506">
        <v>2</v>
      </c>
      <c r="AC31" s="507"/>
      <c r="AD31" s="508">
        <v>2</v>
      </c>
      <c r="AE31" s="509"/>
      <c r="AF31" s="506">
        <v>2</v>
      </c>
      <c r="AG31" s="507"/>
      <c r="AH31" s="376">
        <f t="shared" si="1"/>
        <v>10</v>
      </c>
      <c r="AI31" s="376">
        <f t="shared" si="1"/>
        <v>0</v>
      </c>
      <c r="AJ31" s="497">
        <f t="shared" si="1"/>
        <v>10</v>
      </c>
      <c r="AK31" s="497">
        <f t="shared" si="1"/>
        <v>0</v>
      </c>
      <c r="AL31" s="498">
        <f t="shared" si="1"/>
        <v>2</v>
      </c>
      <c r="AM31" s="498">
        <f t="shared" si="1"/>
        <v>0</v>
      </c>
    </row>
    <row r="32" spans="1:39" ht="13.5" customHeight="1" thickBot="1">
      <c r="A32" s="788"/>
      <c r="B32" s="519"/>
      <c r="C32" s="520"/>
      <c r="D32" s="521">
        <v>3</v>
      </c>
      <c r="E32" s="522">
        <v>2</v>
      </c>
      <c r="F32" s="523"/>
      <c r="G32" s="524"/>
      <c r="H32" s="525"/>
      <c r="I32" s="526"/>
      <c r="J32" s="527">
        <v>3</v>
      </c>
      <c r="K32" s="528">
        <v>2</v>
      </c>
      <c r="L32" s="525"/>
      <c r="M32" s="526"/>
      <c r="N32" s="523"/>
      <c r="O32" s="524"/>
      <c r="P32" s="521">
        <v>3</v>
      </c>
      <c r="Q32" s="522">
        <v>2</v>
      </c>
      <c r="R32" s="523"/>
      <c r="S32" s="524"/>
      <c r="T32" s="525"/>
      <c r="U32" s="526"/>
      <c r="V32" s="523">
        <v>3</v>
      </c>
      <c r="W32" s="524">
        <v>2</v>
      </c>
      <c r="X32" s="525"/>
      <c r="Y32" s="526"/>
      <c r="Z32" s="523"/>
      <c r="AA32" s="524"/>
      <c r="AB32" s="525">
        <v>3</v>
      </c>
      <c r="AC32" s="526">
        <v>2</v>
      </c>
      <c r="AD32" s="523"/>
      <c r="AE32" s="524"/>
      <c r="AF32" s="525"/>
      <c r="AG32" s="526"/>
      <c r="AH32" s="376">
        <f t="shared" si="1"/>
        <v>15</v>
      </c>
      <c r="AI32" s="376">
        <f t="shared" si="1"/>
        <v>10</v>
      </c>
      <c r="AJ32" s="497">
        <f t="shared" si="1"/>
        <v>0</v>
      </c>
      <c r="AK32" s="497">
        <f t="shared" si="1"/>
        <v>0</v>
      </c>
      <c r="AL32" s="498">
        <f t="shared" si="1"/>
        <v>0</v>
      </c>
      <c r="AM32" s="498">
        <f t="shared" si="1"/>
        <v>0</v>
      </c>
    </row>
    <row r="33" spans="1:39" s="282" customFormat="1" ht="13.5" customHeight="1">
      <c r="A33" s="708" t="s">
        <v>480</v>
      </c>
      <c r="B33" s="709"/>
      <c r="C33" s="710"/>
      <c r="D33" s="335">
        <f aca="true" t="shared" si="2" ref="D33:AG33">SUM(D9:D32)</f>
        <v>24</v>
      </c>
      <c r="E33" s="336">
        <f t="shared" si="2"/>
        <v>6</v>
      </c>
      <c r="F33" s="337">
        <f t="shared" si="2"/>
        <v>21</v>
      </c>
      <c r="G33" s="338">
        <f t="shared" si="2"/>
        <v>6</v>
      </c>
      <c r="H33" s="335">
        <f t="shared" si="2"/>
        <v>0</v>
      </c>
      <c r="I33" s="336">
        <f t="shared" si="2"/>
        <v>0</v>
      </c>
      <c r="J33" s="337">
        <f t="shared" si="2"/>
        <v>26</v>
      </c>
      <c r="K33" s="338">
        <f t="shared" si="2"/>
        <v>6</v>
      </c>
      <c r="L33" s="335">
        <f t="shared" si="2"/>
        <v>23</v>
      </c>
      <c r="M33" s="336">
        <f t="shared" si="2"/>
        <v>6</v>
      </c>
      <c r="N33" s="337">
        <f t="shared" si="2"/>
        <v>0</v>
      </c>
      <c r="O33" s="338">
        <f t="shared" si="2"/>
        <v>0</v>
      </c>
      <c r="P33" s="335">
        <f t="shared" si="2"/>
        <v>27</v>
      </c>
      <c r="Q33" s="336">
        <f t="shared" si="2"/>
        <v>6</v>
      </c>
      <c r="R33" s="337">
        <f t="shared" si="2"/>
        <v>24</v>
      </c>
      <c r="S33" s="338">
        <f t="shared" si="2"/>
        <v>6</v>
      </c>
      <c r="T33" s="335">
        <f t="shared" si="2"/>
        <v>0</v>
      </c>
      <c r="U33" s="336">
        <f t="shared" si="2"/>
        <v>0</v>
      </c>
      <c r="V33" s="337">
        <f t="shared" si="2"/>
        <v>27</v>
      </c>
      <c r="W33" s="338">
        <f t="shared" si="2"/>
        <v>6</v>
      </c>
      <c r="X33" s="335">
        <f t="shared" si="2"/>
        <v>24</v>
      </c>
      <c r="Y33" s="336">
        <f t="shared" si="2"/>
        <v>6</v>
      </c>
      <c r="Z33" s="337">
        <f t="shared" si="2"/>
        <v>0</v>
      </c>
      <c r="AA33" s="342">
        <f t="shared" si="2"/>
        <v>0</v>
      </c>
      <c r="AB33" s="339">
        <f t="shared" si="2"/>
        <v>26</v>
      </c>
      <c r="AC33" s="344">
        <f t="shared" si="2"/>
        <v>7</v>
      </c>
      <c r="AD33" s="337">
        <f t="shared" si="2"/>
        <v>23</v>
      </c>
      <c r="AE33" s="342">
        <f t="shared" si="2"/>
        <v>7</v>
      </c>
      <c r="AF33" s="339">
        <f t="shared" si="2"/>
        <v>23</v>
      </c>
      <c r="AG33" s="344">
        <f t="shared" si="2"/>
        <v>7</v>
      </c>
      <c r="AH33" s="345">
        <f aca="true" t="shared" si="3" ref="AH33:AM33">SUM(AH9:AH32)</f>
        <v>130</v>
      </c>
      <c r="AI33" s="529">
        <f t="shared" si="3"/>
        <v>31</v>
      </c>
      <c r="AJ33" s="530">
        <f t="shared" si="3"/>
        <v>115</v>
      </c>
      <c r="AK33" s="348">
        <f t="shared" si="3"/>
        <v>31</v>
      </c>
      <c r="AL33" s="349">
        <f t="shared" si="3"/>
        <v>23</v>
      </c>
      <c r="AM33" s="350">
        <f t="shared" si="3"/>
        <v>7</v>
      </c>
    </row>
    <row r="34" spans="1:39" s="410" customFormat="1" ht="13.5" customHeight="1" thickBot="1">
      <c r="A34" s="711" t="s">
        <v>481</v>
      </c>
      <c r="B34" s="712"/>
      <c r="C34" s="713"/>
      <c r="D34" s="656">
        <f>SUM(D33:E33)</f>
        <v>30</v>
      </c>
      <c r="E34" s="657"/>
      <c r="F34" s="642">
        <f>SUM(F33:G33)</f>
        <v>27</v>
      </c>
      <c r="G34" s="643"/>
      <c r="H34" s="656">
        <f>SUM(H33:I33)</f>
        <v>0</v>
      </c>
      <c r="I34" s="657"/>
      <c r="J34" s="642">
        <f>SUM(J33:K33)</f>
        <v>32</v>
      </c>
      <c r="K34" s="643"/>
      <c r="L34" s="656">
        <f>SUM(L33:M33)</f>
        <v>29</v>
      </c>
      <c r="M34" s="657"/>
      <c r="N34" s="642">
        <f>SUM(N33:O33)</f>
        <v>0</v>
      </c>
      <c r="O34" s="643"/>
      <c r="P34" s="656">
        <f>SUM(P33:Q33)</f>
        <v>33</v>
      </c>
      <c r="Q34" s="657"/>
      <c r="R34" s="642">
        <f>SUM(R33:S33)</f>
        <v>30</v>
      </c>
      <c r="S34" s="643"/>
      <c r="T34" s="656">
        <f>SUM(T33:U33)</f>
        <v>0</v>
      </c>
      <c r="U34" s="657"/>
      <c r="V34" s="642">
        <f>SUM(V33:W33)</f>
        <v>33</v>
      </c>
      <c r="W34" s="643"/>
      <c r="X34" s="656">
        <f>SUM(X33:Y33)</f>
        <v>30</v>
      </c>
      <c r="Y34" s="657"/>
      <c r="Z34" s="642">
        <f>SUM(Z33:AA33)</f>
        <v>0</v>
      </c>
      <c r="AA34" s="647"/>
      <c r="AB34" s="660">
        <f>SUM(AB33:AC33)</f>
        <v>33</v>
      </c>
      <c r="AC34" s="645"/>
      <c r="AD34" s="642">
        <f>SUM(AD33:AE33)</f>
        <v>30</v>
      </c>
      <c r="AE34" s="647"/>
      <c r="AF34" s="660">
        <f>SUM(AF33:AG33)</f>
        <v>30</v>
      </c>
      <c r="AG34" s="645"/>
      <c r="AH34" s="638">
        <f>SUM(AH33:AI33)</f>
        <v>161</v>
      </c>
      <c r="AI34" s="782"/>
      <c r="AJ34" s="783">
        <f>SUM(AJ33:AK33)</f>
        <v>146</v>
      </c>
      <c r="AK34" s="641"/>
      <c r="AL34" s="658">
        <f>SUM(AL33:AM33)</f>
        <v>30</v>
      </c>
      <c r="AM34" s="659"/>
    </row>
    <row r="35" spans="1:33" ht="12.75">
      <c r="A35" s="414"/>
      <c r="D35" s="761" t="s">
        <v>530</v>
      </c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762"/>
      <c r="Y35" s="762"/>
      <c r="Z35" s="762"/>
      <c r="AA35" s="762"/>
      <c r="AB35" s="762"/>
      <c r="AC35" s="762"/>
      <c r="AD35" s="762"/>
      <c r="AE35" s="762"/>
      <c r="AF35" s="762"/>
      <c r="AG35" s="763"/>
    </row>
    <row r="36" ht="12.75">
      <c r="A36" s="411" t="s">
        <v>482</v>
      </c>
    </row>
    <row r="37" s="282" customFormat="1" ht="12.75">
      <c r="A37" s="369" t="s">
        <v>483</v>
      </c>
    </row>
    <row r="38" s="282" customFormat="1" ht="12.75">
      <c r="A38" s="369" t="s">
        <v>484</v>
      </c>
    </row>
    <row r="39" ht="12.75">
      <c r="A39" s="413" t="s">
        <v>485</v>
      </c>
    </row>
    <row r="40" spans="1:31" ht="12.75">
      <c r="A40" s="413"/>
      <c r="Y40" s="705" t="s">
        <v>14</v>
      </c>
      <c r="Z40" s="705"/>
      <c r="AA40" s="705"/>
      <c r="AB40" s="705"/>
      <c r="AC40" s="705"/>
      <c r="AD40" s="705"/>
      <c r="AE40" s="705"/>
    </row>
    <row r="41" ht="12.75">
      <c r="A41" s="414"/>
    </row>
    <row r="42" ht="12.75">
      <c r="A42" s="414"/>
    </row>
    <row r="43" ht="12.75">
      <c r="A43" s="414"/>
    </row>
    <row r="44" ht="12.75">
      <c r="A44" s="414"/>
    </row>
    <row r="45" ht="12.75">
      <c r="A45" s="414"/>
    </row>
    <row r="46" ht="12.75">
      <c r="A46" s="414"/>
    </row>
    <row r="47" ht="12.75">
      <c r="A47" s="414"/>
    </row>
    <row r="48" ht="12.75">
      <c r="A48" s="414"/>
    </row>
    <row r="49" ht="12.75">
      <c r="A49" s="414"/>
    </row>
    <row r="50" ht="12.75">
      <c r="A50" s="414"/>
    </row>
    <row r="51" ht="12.75">
      <c r="A51" s="414"/>
    </row>
    <row r="52" ht="12.75">
      <c r="A52" s="414"/>
    </row>
    <row r="53" ht="12.75">
      <c r="A53" s="414"/>
    </row>
    <row r="54" ht="12.75">
      <c r="A54" s="414"/>
    </row>
  </sheetData>
  <sheetProtection/>
  <mergeCells count="54">
    <mergeCell ref="B1:AG1"/>
    <mergeCell ref="A2:AM2"/>
    <mergeCell ref="A3:AM3"/>
    <mergeCell ref="D5:AG5"/>
    <mergeCell ref="AH5:AI7"/>
    <mergeCell ref="AJ5:AK7"/>
    <mergeCell ref="AL5:AM7"/>
    <mergeCell ref="D6:AG6"/>
    <mergeCell ref="A7:A8"/>
    <mergeCell ref="B7:C7"/>
    <mergeCell ref="X7:Y7"/>
    <mergeCell ref="Z7:AA7"/>
    <mergeCell ref="D7:E7"/>
    <mergeCell ref="F7:G7"/>
    <mergeCell ref="H7:I7"/>
    <mergeCell ref="J7:K7"/>
    <mergeCell ref="L7:M7"/>
    <mergeCell ref="N7:O7"/>
    <mergeCell ref="AB7:AC7"/>
    <mergeCell ref="AD7:AE7"/>
    <mergeCell ref="AF7:AG7"/>
    <mergeCell ref="A9:A12"/>
    <mergeCell ref="A13:A16"/>
    <mergeCell ref="A17:A20"/>
    <mergeCell ref="P7:Q7"/>
    <mergeCell ref="R7:S7"/>
    <mergeCell ref="T7:U7"/>
    <mergeCell ref="V7:W7"/>
    <mergeCell ref="L34:M34"/>
    <mergeCell ref="N34:O34"/>
    <mergeCell ref="A22:A24"/>
    <mergeCell ref="A25:A27"/>
    <mergeCell ref="A28:A30"/>
    <mergeCell ref="A31:A32"/>
    <mergeCell ref="A33:C33"/>
    <mergeCell ref="A34:C34"/>
    <mergeCell ref="AJ34:AK34"/>
    <mergeCell ref="AL34:AM34"/>
    <mergeCell ref="P34:Q34"/>
    <mergeCell ref="R34:S34"/>
    <mergeCell ref="T34:U34"/>
    <mergeCell ref="V34:W34"/>
    <mergeCell ref="X34:Y34"/>
    <mergeCell ref="Z34:AA34"/>
    <mergeCell ref="D35:AG35"/>
    <mergeCell ref="Y40:AE40"/>
    <mergeCell ref="AB34:AC34"/>
    <mergeCell ref="AD34:AE34"/>
    <mergeCell ref="AF34:AG34"/>
    <mergeCell ref="AH34:AI34"/>
    <mergeCell ref="D34:E34"/>
    <mergeCell ref="F34:G34"/>
    <mergeCell ref="H34:I34"/>
    <mergeCell ref="J34:K34"/>
  </mergeCells>
  <printOptions/>
  <pageMargins left="0.18" right="0.28" top="0.22" bottom="0.32" header="0.19" footer="0.27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89" customWidth="1"/>
    <col min="2" max="2" width="45.25390625" style="90" customWidth="1"/>
    <col min="3" max="4" width="4.375" style="89" customWidth="1"/>
    <col min="5" max="5" width="4.25390625" style="89" customWidth="1"/>
    <col min="6" max="6" width="4.625" style="89" customWidth="1"/>
    <col min="7" max="7" width="4.00390625" style="89" customWidth="1"/>
    <col min="8" max="8" width="4.25390625" style="89" customWidth="1"/>
    <col min="9" max="9" width="4.625" style="89" customWidth="1"/>
    <col min="10" max="10" width="3.25390625" style="89" customWidth="1"/>
    <col min="11" max="12" width="3.25390625" style="89" hidden="1" customWidth="1"/>
    <col min="13" max="13" width="5.375" style="91" customWidth="1"/>
    <col min="14" max="16384" width="9.125" style="89" customWidth="1"/>
  </cols>
  <sheetData>
    <row r="1" spans="10:13" ht="12.75">
      <c r="J1" s="585" t="s">
        <v>556</v>
      </c>
      <c r="K1" s="580"/>
      <c r="L1" s="580"/>
      <c r="M1" s="580"/>
    </row>
    <row r="2" spans="1:13" ht="12.75">
      <c r="A2" s="583" t="s">
        <v>149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</row>
    <row r="3" spans="1:13" ht="12.75" thickBot="1">
      <c r="A3" s="584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s="91" customFormat="1" ht="75" customHeight="1" thickBot="1">
      <c r="A4" s="92" t="s">
        <v>17</v>
      </c>
      <c r="B4" s="142" t="s">
        <v>87</v>
      </c>
      <c r="C4" s="93" t="s">
        <v>73</v>
      </c>
      <c r="D4" s="93" t="s">
        <v>74</v>
      </c>
      <c r="E4" s="93" t="s">
        <v>19</v>
      </c>
      <c r="F4" s="93" t="s">
        <v>75</v>
      </c>
      <c r="G4" s="93" t="s">
        <v>20</v>
      </c>
      <c r="H4" s="93" t="s">
        <v>76</v>
      </c>
      <c r="I4" s="93" t="s">
        <v>21</v>
      </c>
      <c r="J4" s="93" t="s">
        <v>72</v>
      </c>
      <c r="K4" s="93" t="s">
        <v>77</v>
      </c>
      <c r="L4" s="94" t="s">
        <v>78</v>
      </c>
      <c r="M4" s="143" t="s">
        <v>22</v>
      </c>
    </row>
    <row r="5" spans="1:13" ht="12">
      <c r="A5" s="144">
        <v>1</v>
      </c>
      <c r="B5" s="145" t="s">
        <v>88</v>
      </c>
      <c r="C5" s="146"/>
      <c r="D5" s="146"/>
      <c r="E5" s="146"/>
      <c r="F5" s="146"/>
      <c r="G5" s="146"/>
      <c r="H5" s="146">
        <v>5</v>
      </c>
      <c r="I5" s="146"/>
      <c r="J5" s="147"/>
      <c r="K5" s="148"/>
      <c r="L5" s="95"/>
      <c r="M5" s="149">
        <f aca="true" t="shared" si="0" ref="M5:M15">SUM(C5:L5)</f>
        <v>5</v>
      </c>
    </row>
    <row r="6" spans="1:13" ht="12">
      <c r="A6" s="96">
        <v>2</v>
      </c>
      <c r="B6" s="150" t="s">
        <v>89</v>
      </c>
      <c r="C6" s="97"/>
      <c r="D6" s="97"/>
      <c r="E6" s="97"/>
      <c r="F6" s="97"/>
      <c r="G6" s="97"/>
      <c r="H6" s="97">
        <v>10</v>
      </c>
      <c r="I6" s="97"/>
      <c r="J6" s="151"/>
      <c r="K6" s="152"/>
      <c r="L6" s="98"/>
      <c r="M6" s="99">
        <f t="shared" si="0"/>
        <v>10</v>
      </c>
    </row>
    <row r="7" spans="1:13" ht="12">
      <c r="A7" s="96">
        <f aca="true" t="shared" si="1" ref="A7:A15">SUM(A6+1)</f>
        <v>3</v>
      </c>
      <c r="B7" s="150" t="s">
        <v>90</v>
      </c>
      <c r="C7" s="97"/>
      <c r="D7" s="97"/>
      <c r="E7" s="97"/>
      <c r="F7" s="97"/>
      <c r="G7" s="97"/>
      <c r="H7" s="97">
        <v>3</v>
      </c>
      <c r="I7" s="97"/>
      <c r="J7" s="151"/>
      <c r="K7" s="152"/>
      <c r="L7" s="98"/>
      <c r="M7" s="99">
        <f t="shared" si="0"/>
        <v>3</v>
      </c>
    </row>
    <row r="8" spans="1:13" ht="12">
      <c r="A8" s="96">
        <f t="shared" si="1"/>
        <v>4</v>
      </c>
      <c r="B8" s="150" t="s">
        <v>91</v>
      </c>
      <c r="C8" s="97"/>
      <c r="D8" s="97"/>
      <c r="E8" s="97"/>
      <c r="F8" s="97"/>
      <c r="G8" s="97"/>
      <c r="H8" s="97">
        <v>5</v>
      </c>
      <c r="I8" s="97"/>
      <c r="J8" s="151"/>
      <c r="K8" s="152"/>
      <c r="L8" s="98"/>
      <c r="M8" s="99">
        <f t="shared" si="0"/>
        <v>5</v>
      </c>
    </row>
    <row r="9" spans="1:13" ht="12">
      <c r="A9" s="96">
        <f t="shared" si="1"/>
        <v>5</v>
      </c>
      <c r="B9" s="150" t="s">
        <v>92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99">
        <f t="shared" si="0"/>
        <v>0</v>
      </c>
    </row>
    <row r="10" spans="1:13" ht="12">
      <c r="A10" s="96">
        <v>6</v>
      </c>
      <c r="B10" s="150" t="s">
        <v>93</v>
      </c>
      <c r="C10" s="97"/>
      <c r="D10" s="97"/>
      <c r="E10" s="97"/>
      <c r="F10" s="97"/>
      <c r="G10" s="97"/>
      <c r="H10" s="97"/>
      <c r="I10" s="97"/>
      <c r="J10" s="151"/>
      <c r="K10" s="152"/>
      <c r="L10" s="98"/>
      <c r="M10" s="99">
        <f t="shared" si="0"/>
        <v>0</v>
      </c>
    </row>
    <row r="11" spans="1:13" ht="12">
      <c r="A11" s="96">
        <f t="shared" si="1"/>
        <v>7</v>
      </c>
      <c r="B11" s="150" t="s">
        <v>94</v>
      </c>
      <c r="C11" s="97"/>
      <c r="D11" s="97"/>
      <c r="E11" s="97"/>
      <c r="F11" s="97"/>
      <c r="G11" s="97"/>
      <c r="H11" s="97"/>
      <c r="I11" s="97"/>
      <c r="J11" s="151"/>
      <c r="K11" s="152"/>
      <c r="L11" s="98"/>
      <c r="M11" s="99">
        <f t="shared" si="0"/>
        <v>0</v>
      </c>
    </row>
    <row r="12" spans="1:13" ht="12">
      <c r="A12" s="96">
        <f t="shared" si="1"/>
        <v>8</v>
      </c>
      <c r="B12" s="150" t="s">
        <v>95</v>
      </c>
      <c r="C12" s="97"/>
      <c r="D12" s="97"/>
      <c r="E12" s="97"/>
      <c r="F12" s="97"/>
      <c r="G12" s="97"/>
      <c r="H12" s="97">
        <v>9</v>
      </c>
      <c r="I12" s="97"/>
      <c r="J12" s="151"/>
      <c r="K12" s="152"/>
      <c r="L12" s="98"/>
      <c r="M12" s="99">
        <f t="shared" si="0"/>
        <v>9</v>
      </c>
    </row>
    <row r="13" spans="1:13" ht="12">
      <c r="A13" s="96">
        <f t="shared" si="1"/>
        <v>9</v>
      </c>
      <c r="B13" s="150" t="s">
        <v>96</v>
      </c>
      <c r="C13" s="97"/>
      <c r="D13" s="97"/>
      <c r="E13" s="97"/>
      <c r="F13" s="97"/>
      <c r="G13" s="97"/>
      <c r="H13" s="97">
        <v>4</v>
      </c>
      <c r="I13" s="97"/>
      <c r="J13" s="151"/>
      <c r="K13" s="152"/>
      <c r="L13" s="98"/>
      <c r="M13" s="99">
        <f t="shared" si="0"/>
        <v>4</v>
      </c>
    </row>
    <row r="14" spans="1:13" ht="12">
      <c r="A14" s="96">
        <f t="shared" si="1"/>
        <v>10</v>
      </c>
      <c r="B14" s="150" t="s">
        <v>97</v>
      </c>
      <c r="C14" s="97"/>
      <c r="D14" s="97"/>
      <c r="E14" s="97"/>
      <c r="F14" s="97"/>
      <c r="G14" s="97"/>
      <c r="H14" s="97"/>
      <c r="I14" s="97"/>
      <c r="J14" s="151"/>
      <c r="K14" s="152"/>
      <c r="L14" s="98"/>
      <c r="M14" s="99">
        <f t="shared" si="0"/>
        <v>0</v>
      </c>
    </row>
    <row r="15" spans="1:13" ht="12.75" thickBot="1">
      <c r="A15" s="96">
        <f t="shared" si="1"/>
        <v>11</v>
      </c>
      <c r="B15" s="150" t="s">
        <v>98</v>
      </c>
      <c r="C15" s="97"/>
      <c r="D15" s="97"/>
      <c r="E15" s="97"/>
      <c r="F15" s="97"/>
      <c r="G15" s="97"/>
      <c r="H15" s="97"/>
      <c r="I15" s="97"/>
      <c r="J15" s="151"/>
      <c r="K15" s="152"/>
      <c r="L15" s="98"/>
      <c r="M15" s="99">
        <f t="shared" si="0"/>
        <v>0</v>
      </c>
    </row>
    <row r="16" spans="1:13" ht="12.75" thickBot="1">
      <c r="A16" s="100"/>
      <c r="B16" s="153" t="s">
        <v>99</v>
      </c>
      <c r="C16" s="154">
        <f aca="true" t="shared" si="2" ref="C16:M16">SUM(C5:C15)</f>
        <v>0</v>
      </c>
      <c r="D16" s="154">
        <f t="shared" si="2"/>
        <v>0</v>
      </c>
      <c r="E16" s="154">
        <f t="shared" si="2"/>
        <v>0</v>
      </c>
      <c r="F16" s="154">
        <f t="shared" si="2"/>
        <v>0</v>
      </c>
      <c r="G16" s="154">
        <f t="shared" si="2"/>
        <v>0</v>
      </c>
      <c r="H16" s="154">
        <f t="shared" si="2"/>
        <v>36</v>
      </c>
      <c r="I16" s="154">
        <f t="shared" si="2"/>
        <v>0</v>
      </c>
      <c r="J16" s="154">
        <f t="shared" si="2"/>
        <v>0</v>
      </c>
      <c r="K16" s="154">
        <f t="shared" si="2"/>
        <v>0</v>
      </c>
      <c r="L16" s="154">
        <f t="shared" si="2"/>
        <v>0</v>
      </c>
      <c r="M16" s="154">
        <f t="shared" si="2"/>
        <v>36</v>
      </c>
    </row>
    <row r="17" spans="1:13" ht="12">
      <c r="A17" s="101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ht="12">
      <c r="A18" s="155">
        <v>1</v>
      </c>
      <c r="B18" s="156" t="s">
        <v>100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5">
        <f aca="true" t="shared" si="3" ref="M18:M73">SUM(C18:L18)</f>
        <v>0</v>
      </c>
    </row>
    <row r="19" spans="1:13" ht="12">
      <c r="A19" s="155">
        <f>A18+1</f>
        <v>2</v>
      </c>
      <c r="B19" s="156" t="s">
        <v>101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05">
        <f t="shared" si="3"/>
        <v>0</v>
      </c>
    </row>
    <row r="20" spans="1:13" ht="12">
      <c r="A20" s="155">
        <f aca="true" t="shared" si="4" ref="A20:A59">A19+1</f>
        <v>3</v>
      </c>
      <c r="B20" s="156" t="s">
        <v>102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05">
        <f t="shared" si="3"/>
        <v>0</v>
      </c>
    </row>
    <row r="21" spans="1:13" ht="12">
      <c r="A21" s="155">
        <f t="shared" si="4"/>
        <v>4</v>
      </c>
      <c r="B21" s="156" t="s">
        <v>103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05">
        <f t="shared" si="3"/>
        <v>0</v>
      </c>
    </row>
    <row r="22" spans="1:13" ht="12">
      <c r="A22" s="155">
        <f t="shared" si="4"/>
        <v>5</v>
      </c>
      <c r="B22" s="156" t="s">
        <v>104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05">
        <f t="shared" si="3"/>
        <v>0</v>
      </c>
    </row>
    <row r="23" spans="1:13" ht="12">
      <c r="A23" s="155">
        <f t="shared" si="4"/>
        <v>6</v>
      </c>
      <c r="B23" s="156" t="s">
        <v>105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5">
        <f t="shared" si="3"/>
        <v>0</v>
      </c>
    </row>
    <row r="24" spans="1:13" ht="12">
      <c r="A24" s="155">
        <f t="shared" si="4"/>
        <v>7</v>
      </c>
      <c r="B24" s="156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05">
        <f t="shared" si="3"/>
        <v>0</v>
      </c>
    </row>
    <row r="25" spans="1:13" ht="12">
      <c r="A25" s="155">
        <f t="shared" si="4"/>
        <v>8</v>
      </c>
      <c r="B25" s="156" t="s">
        <v>107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05">
        <f t="shared" si="3"/>
        <v>0</v>
      </c>
    </row>
    <row r="26" spans="1:13" ht="12">
      <c r="A26" s="155">
        <f t="shared" si="4"/>
        <v>9</v>
      </c>
      <c r="B26" s="156" t="s">
        <v>108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05">
        <f t="shared" si="3"/>
        <v>0</v>
      </c>
    </row>
    <row r="27" spans="1:13" ht="12">
      <c r="A27" s="155">
        <f t="shared" si="4"/>
        <v>10</v>
      </c>
      <c r="B27" s="156" t="s">
        <v>109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05">
        <f t="shared" si="3"/>
        <v>0</v>
      </c>
    </row>
    <row r="28" spans="1:13" ht="12">
      <c r="A28" s="155">
        <f t="shared" si="4"/>
        <v>11</v>
      </c>
      <c r="B28" s="156" t="s">
        <v>110</v>
      </c>
      <c r="C28" s="97"/>
      <c r="D28" s="97"/>
      <c r="E28" s="97"/>
      <c r="F28" s="97"/>
      <c r="G28" s="97"/>
      <c r="H28" s="97">
        <v>1</v>
      </c>
      <c r="I28" s="97"/>
      <c r="J28" s="97"/>
      <c r="K28" s="97"/>
      <c r="L28" s="97"/>
      <c r="M28" s="105">
        <f t="shared" si="3"/>
        <v>1</v>
      </c>
    </row>
    <row r="29" spans="1:13" ht="12">
      <c r="A29" s="155">
        <f t="shared" si="4"/>
        <v>12</v>
      </c>
      <c r="B29" s="156" t="s">
        <v>111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05">
        <f t="shared" si="3"/>
        <v>0</v>
      </c>
    </row>
    <row r="30" spans="1:13" ht="12">
      <c r="A30" s="155">
        <f t="shared" si="4"/>
        <v>13</v>
      </c>
      <c r="B30" s="156" t="s">
        <v>112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05">
        <f t="shared" si="3"/>
        <v>0</v>
      </c>
    </row>
    <row r="31" spans="1:13" ht="12">
      <c r="A31" s="155">
        <f t="shared" si="4"/>
        <v>14</v>
      </c>
      <c r="B31" s="156" t="s">
        <v>113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05">
        <f t="shared" si="3"/>
        <v>0</v>
      </c>
    </row>
    <row r="32" spans="1:13" ht="12">
      <c r="A32" s="155">
        <f t="shared" si="4"/>
        <v>15</v>
      </c>
      <c r="B32" s="156" t="s">
        <v>114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05">
        <f t="shared" si="3"/>
        <v>0</v>
      </c>
    </row>
    <row r="33" spans="1:13" ht="12">
      <c r="A33" s="155">
        <f t="shared" si="4"/>
        <v>16</v>
      </c>
      <c r="B33" s="156" t="s">
        <v>115</v>
      </c>
      <c r="C33" s="97"/>
      <c r="D33" s="97"/>
      <c r="E33" s="97"/>
      <c r="F33" s="97"/>
      <c r="G33" s="97"/>
      <c r="H33" s="97">
        <v>1</v>
      </c>
      <c r="I33" s="97"/>
      <c r="J33" s="97"/>
      <c r="K33" s="97"/>
      <c r="L33" s="97"/>
      <c r="M33" s="105">
        <f t="shared" si="3"/>
        <v>1</v>
      </c>
    </row>
    <row r="34" spans="1:13" ht="12">
      <c r="A34" s="155">
        <f t="shared" si="4"/>
        <v>17</v>
      </c>
      <c r="B34" s="156" t="s">
        <v>116</v>
      </c>
      <c r="C34" s="97"/>
      <c r="D34" s="97"/>
      <c r="E34" s="97"/>
      <c r="F34" s="97"/>
      <c r="G34" s="97"/>
      <c r="H34" s="97">
        <v>5</v>
      </c>
      <c r="I34" s="97"/>
      <c r="J34" s="97"/>
      <c r="K34" s="97"/>
      <c r="L34" s="97"/>
      <c r="M34" s="105">
        <f t="shared" si="3"/>
        <v>5</v>
      </c>
    </row>
    <row r="35" spans="1:13" ht="12">
      <c r="A35" s="155">
        <f t="shared" si="4"/>
        <v>18</v>
      </c>
      <c r="B35" s="156" t="s">
        <v>117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05">
        <f t="shared" si="3"/>
        <v>0</v>
      </c>
    </row>
    <row r="36" spans="1:13" ht="12">
      <c r="A36" s="155">
        <f t="shared" si="4"/>
        <v>19</v>
      </c>
      <c r="B36" s="156" t="s">
        <v>118</v>
      </c>
      <c r="C36" s="97"/>
      <c r="D36" s="97"/>
      <c r="E36" s="97"/>
      <c r="F36" s="97"/>
      <c r="G36" s="97"/>
      <c r="H36" s="97">
        <v>1</v>
      </c>
      <c r="I36" s="97"/>
      <c r="J36" s="97"/>
      <c r="K36" s="97"/>
      <c r="L36" s="97"/>
      <c r="M36" s="105">
        <f t="shared" si="3"/>
        <v>1</v>
      </c>
    </row>
    <row r="37" spans="1:13" ht="12">
      <c r="A37" s="155">
        <f t="shared" si="4"/>
        <v>20</v>
      </c>
      <c r="B37" s="156" t="s">
        <v>119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05">
        <f t="shared" si="3"/>
        <v>0</v>
      </c>
    </row>
    <row r="38" spans="1:13" ht="12">
      <c r="A38" s="155">
        <f t="shared" si="4"/>
        <v>21</v>
      </c>
      <c r="B38" s="156" t="s">
        <v>120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05">
        <f t="shared" si="3"/>
        <v>0</v>
      </c>
    </row>
    <row r="39" spans="1:13" ht="12">
      <c r="A39" s="155">
        <f t="shared" si="4"/>
        <v>22</v>
      </c>
      <c r="B39" s="156" t="s">
        <v>121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05">
        <f t="shared" si="3"/>
        <v>0</v>
      </c>
    </row>
    <row r="40" spans="1:13" ht="12">
      <c r="A40" s="155">
        <f t="shared" si="4"/>
        <v>23</v>
      </c>
      <c r="B40" s="156" t="s">
        <v>122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05">
        <f t="shared" si="3"/>
        <v>0</v>
      </c>
    </row>
    <row r="41" spans="1:13" ht="12">
      <c r="A41" s="155">
        <f t="shared" si="4"/>
        <v>24</v>
      </c>
      <c r="B41" s="156" t="s">
        <v>123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05">
        <f t="shared" si="3"/>
        <v>0</v>
      </c>
    </row>
    <row r="42" spans="1:13" ht="12">
      <c r="A42" s="155">
        <f t="shared" si="4"/>
        <v>25</v>
      </c>
      <c r="B42" s="156" t="s">
        <v>124</v>
      </c>
      <c r="C42" s="97"/>
      <c r="D42" s="97"/>
      <c r="E42" s="97"/>
      <c r="F42" s="97"/>
      <c r="G42" s="97"/>
      <c r="H42" s="97">
        <v>1</v>
      </c>
      <c r="I42" s="97"/>
      <c r="J42" s="97"/>
      <c r="K42" s="97"/>
      <c r="L42" s="97"/>
      <c r="M42" s="105">
        <f t="shared" si="3"/>
        <v>1</v>
      </c>
    </row>
    <row r="43" spans="1:13" ht="12">
      <c r="A43" s="155">
        <f t="shared" si="4"/>
        <v>26</v>
      </c>
      <c r="B43" s="156" t="s">
        <v>125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05">
        <f t="shared" si="3"/>
        <v>0</v>
      </c>
    </row>
    <row r="44" spans="1:13" ht="12">
      <c r="A44" s="155">
        <f t="shared" si="4"/>
        <v>27</v>
      </c>
      <c r="B44" s="156" t="s">
        <v>126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05">
        <f t="shared" si="3"/>
        <v>0</v>
      </c>
    </row>
    <row r="45" spans="1:13" ht="12">
      <c r="A45" s="155">
        <f t="shared" si="4"/>
        <v>28</v>
      </c>
      <c r="B45" s="156" t="s">
        <v>127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5">
        <f t="shared" si="3"/>
        <v>0</v>
      </c>
    </row>
    <row r="46" spans="1:13" ht="12">
      <c r="A46" s="155">
        <f t="shared" si="4"/>
        <v>29</v>
      </c>
      <c r="B46" s="156" t="s">
        <v>128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05">
        <f t="shared" si="3"/>
        <v>0</v>
      </c>
    </row>
    <row r="47" spans="1:13" ht="12">
      <c r="A47" s="155">
        <f t="shared" si="4"/>
        <v>30</v>
      </c>
      <c r="B47" s="156" t="s">
        <v>129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05">
        <f t="shared" si="3"/>
        <v>0</v>
      </c>
    </row>
    <row r="48" spans="1:13" ht="12">
      <c r="A48" s="155">
        <f t="shared" si="4"/>
        <v>31</v>
      </c>
      <c r="B48" s="156" t="s">
        <v>130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05">
        <f t="shared" si="3"/>
        <v>0</v>
      </c>
    </row>
    <row r="49" spans="1:13" ht="12">
      <c r="A49" s="155">
        <f t="shared" si="4"/>
        <v>32</v>
      </c>
      <c r="B49" s="156" t="s">
        <v>131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05">
        <f t="shared" si="3"/>
        <v>0</v>
      </c>
    </row>
    <row r="50" spans="1:13" ht="12">
      <c r="A50" s="155">
        <f t="shared" si="4"/>
        <v>33</v>
      </c>
      <c r="B50" s="156" t="s">
        <v>132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05">
        <f t="shared" si="3"/>
        <v>0</v>
      </c>
    </row>
    <row r="51" spans="1:13" ht="12">
      <c r="A51" s="155">
        <f t="shared" si="4"/>
        <v>34</v>
      </c>
      <c r="B51" s="156" t="s">
        <v>133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05">
        <f t="shared" si="3"/>
        <v>0</v>
      </c>
    </row>
    <row r="52" spans="1:13" ht="12">
      <c r="A52" s="155">
        <f t="shared" si="4"/>
        <v>35</v>
      </c>
      <c r="B52" s="156" t="s">
        <v>134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5">
        <f t="shared" si="3"/>
        <v>0</v>
      </c>
    </row>
    <row r="53" spans="1:13" ht="12">
      <c r="A53" s="155">
        <f t="shared" si="4"/>
        <v>36</v>
      </c>
      <c r="B53" s="156" t="s">
        <v>135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05">
        <f t="shared" si="3"/>
        <v>0</v>
      </c>
    </row>
    <row r="54" spans="1:13" ht="12">
      <c r="A54" s="155">
        <f t="shared" si="4"/>
        <v>37</v>
      </c>
      <c r="B54" s="156" t="s">
        <v>136</v>
      </c>
      <c r="C54" s="97"/>
      <c r="D54" s="97"/>
      <c r="E54" s="97"/>
      <c r="F54" s="97"/>
      <c r="G54" s="97"/>
      <c r="H54" s="97">
        <v>1</v>
      </c>
      <c r="I54" s="97"/>
      <c r="J54" s="97"/>
      <c r="K54" s="97"/>
      <c r="L54" s="97"/>
      <c r="M54" s="105">
        <f t="shared" si="3"/>
        <v>1</v>
      </c>
    </row>
    <row r="55" spans="1:13" ht="12">
      <c r="A55" s="155">
        <f t="shared" si="4"/>
        <v>38</v>
      </c>
      <c r="B55" s="156" t="s">
        <v>137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5">
        <f t="shared" si="3"/>
        <v>0</v>
      </c>
    </row>
    <row r="56" spans="1:13" ht="12">
      <c r="A56" s="155">
        <f t="shared" si="4"/>
        <v>39</v>
      </c>
      <c r="B56" s="156" t="s">
        <v>138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05">
        <f t="shared" si="3"/>
        <v>0</v>
      </c>
    </row>
    <row r="57" spans="1:13" ht="12">
      <c r="A57" s="155">
        <f t="shared" si="4"/>
        <v>40</v>
      </c>
      <c r="B57" s="156" t="s">
        <v>139</v>
      </c>
      <c r="C57" s="97"/>
      <c r="D57" s="97"/>
      <c r="E57" s="97"/>
      <c r="F57" s="97"/>
      <c r="G57" s="97"/>
      <c r="H57" s="97">
        <v>1</v>
      </c>
      <c r="I57" s="97"/>
      <c r="J57" s="97"/>
      <c r="K57" s="97"/>
      <c r="L57" s="97"/>
      <c r="M57" s="105">
        <f t="shared" si="3"/>
        <v>1</v>
      </c>
    </row>
    <row r="58" spans="1:13" ht="12">
      <c r="A58" s="155">
        <f t="shared" si="4"/>
        <v>41</v>
      </c>
      <c r="B58" s="156" t="s">
        <v>140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05">
        <f t="shared" si="3"/>
        <v>0</v>
      </c>
    </row>
    <row r="59" spans="1:13" ht="12">
      <c r="A59" s="155">
        <f t="shared" si="4"/>
        <v>42</v>
      </c>
      <c r="B59" s="156" t="s">
        <v>141</v>
      </c>
      <c r="C59" s="97"/>
      <c r="D59" s="97"/>
      <c r="E59" s="97"/>
      <c r="F59" s="97"/>
      <c r="G59" s="97"/>
      <c r="H59" s="97">
        <v>1</v>
      </c>
      <c r="I59" s="97"/>
      <c r="J59" s="97"/>
      <c r="K59" s="97"/>
      <c r="L59" s="97"/>
      <c r="M59" s="105">
        <f t="shared" si="3"/>
        <v>1</v>
      </c>
    </row>
    <row r="60" spans="1:13" ht="12">
      <c r="A60" s="155">
        <v>43</v>
      </c>
      <c r="B60" s="190" t="s">
        <v>312</v>
      </c>
      <c r="C60" s="97"/>
      <c r="D60" s="97"/>
      <c r="E60" s="97"/>
      <c r="F60" s="97"/>
      <c r="G60" s="97"/>
      <c r="H60" s="97">
        <v>1</v>
      </c>
      <c r="I60" s="97"/>
      <c r="J60" s="97"/>
      <c r="K60" s="97"/>
      <c r="L60" s="97"/>
      <c r="M60" s="105">
        <f t="shared" si="3"/>
        <v>1</v>
      </c>
    </row>
    <row r="61" spans="1:13" ht="12">
      <c r="A61" s="155">
        <v>44</v>
      </c>
      <c r="B61" s="190" t="s">
        <v>313</v>
      </c>
      <c r="C61" s="97"/>
      <c r="D61" s="97"/>
      <c r="E61" s="97"/>
      <c r="F61" s="97"/>
      <c r="G61" s="97"/>
      <c r="H61" s="97">
        <v>1</v>
      </c>
      <c r="I61" s="97"/>
      <c r="J61" s="97"/>
      <c r="K61" s="97"/>
      <c r="L61" s="97"/>
      <c r="M61" s="105">
        <f t="shared" si="3"/>
        <v>1</v>
      </c>
    </row>
    <row r="62" spans="1:13" ht="12">
      <c r="A62" s="155">
        <v>45</v>
      </c>
      <c r="B62" s="190" t="s">
        <v>316</v>
      </c>
      <c r="C62" s="97"/>
      <c r="D62" s="97"/>
      <c r="E62" s="97"/>
      <c r="F62" s="97"/>
      <c r="G62" s="97"/>
      <c r="H62" s="97">
        <v>1</v>
      </c>
      <c r="I62" s="97"/>
      <c r="J62" s="97"/>
      <c r="K62" s="97"/>
      <c r="L62" s="97"/>
      <c r="M62" s="105">
        <f t="shared" si="3"/>
        <v>1</v>
      </c>
    </row>
    <row r="63" spans="1:13" ht="12">
      <c r="A63" s="155">
        <v>46</v>
      </c>
      <c r="B63" s="190" t="s">
        <v>315</v>
      </c>
      <c r="C63" s="97"/>
      <c r="D63" s="97"/>
      <c r="E63" s="97"/>
      <c r="F63" s="97"/>
      <c r="G63" s="97"/>
      <c r="H63" s="97">
        <v>1</v>
      </c>
      <c r="I63" s="97"/>
      <c r="J63" s="97"/>
      <c r="K63" s="97"/>
      <c r="L63" s="97"/>
      <c r="M63" s="105">
        <f t="shared" si="3"/>
        <v>1</v>
      </c>
    </row>
    <row r="64" spans="1:13" ht="12">
      <c r="A64" s="101"/>
      <c r="B64" s="15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05">
        <f t="shared" si="3"/>
        <v>0</v>
      </c>
    </row>
    <row r="65" spans="1:13" ht="12">
      <c r="A65" s="101"/>
      <c r="B65" s="15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05">
        <f t="shared" si="3"/>
        <v>0</v>
      </c>
    </row>
    <row r="66" spans="1:13" ht="12">
      <c r="A66" s="101"/>
      <c r="B66" s="15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05">
        <f t="shared" si="3"/>
        <v>0</v>
      </c>
    </row>
    <row r="67" spans="1:13" ht="12">
      <c r="A67" s="101"/>
      <c r="B67" s="15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05">
        <f t="shared" si="3"/>
        <v>0</v>
      </c>
    </row>
    <row r="68" spans="1:13" ht="12">
      <c r="A68" s="101"/>
      <c r="B68" s="15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05">
        <f t="shared" si="3"/>
        <v>0</v>
      </c>
    </row>
    <row r="69" spans="1:13" ht="12">
      <c r="A69" s="101"/>
      <c r="B69" s="15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105">
        <f t="shared" si="3"/>
        <v>0</v>
      </c>
    </row>
    <row r="70" spans="1:13" ht="12">
      <c r="A70" s="101"/>
      <c r="B70" s="15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105">
        <f t="shared" si="3"/>
        <v>0</v>
      </c>
    </row>
    <row r="71" spans="1:13" ht="12">
      <c r="A71" s="101"/>
      <c r="B71" s="15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105">
        <f t="shared" si="3"/>
        <v>0</v>
      </c>
    </row>
    <row r="72" spans="1:13" ht="12">
      <c r="A72" s="101"/>
      <c r="B72" s="15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05">
        <f t="shared" si="3"/>
        <v>0</v>
      </c>
    </row>
    <row r="73" spans="1:13" ht="12">
      <c r="A73" s="101"/>
      <c r="B73" s="15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105">
        <f t="shared" si="3"/>
        <v>0</v>
      </c>
    </row>
    <row r="74" spans="1:13" ht="12">
      <c r="A74" s="106"/>
      <c r="B74" s="157" t="s">
        <v>142</v>
      </c>
      <c r="C74" s="158">
        <f>SUM(C18:C73)</f>
        <v>0</v>
      </c>
      <c r="D74" s="158">
        <f aca="true" t="shared" si="5" ref="D74:J74">SUM(D18:D73)</f>
        <v>0</v>
      </c>
      <c r="E74" s="158">
        <f t="shared" si="5"/>
        <v>0</v>
      </c>
      <c r="F74" s="158">
        <f t="shared" si="5"/>
        <v>0</v>
      </c>
      <c r="G74" s="158">
        <f t="shared" si="5"/>
        <v>0</v>
      </c>
      <c r="H74" s="158">
        <f t="shared" si="5"/>
        <v>16</v>
      </c>
      <c r="I74" s="158">
        <f t="shared" si="5"/>
        <v>0</v>
      </c>
      <c r="J74" s="158">
        <f t="shared" si="5"/>
        <v>0</v>
      </c>
      <c r="K74" s="158">
        <f>SUM(K18:K73)</f>
        <v>0</v>
      </c>
      <c r="L74" s="158">
        <f>SUM(L18:L73)</f>
        <v>0</v>
      </c>
      <c r="M74" s="158">
        <f>SUM(M18:M73)</f>
        <v>16</v>
      </c>
    </row>
    <row r="75" spans="1:13" ht="12.75">
      <c r="A75" s="159"/>
      <c r="B75" s="160" t="s">
        <v>23</v>
      </c>
      <c r="C75" s="161">
        <f aca="true" t="shared" si="6" ref="C75:M75">SUM(C74,C16)</f>
        <v>0</v>
      </c>
      <c r="D75" s="161">
        <f t="shared" si="6"/>
        <v>0</v>
      </c>
      <c r="E75" s="161">
        <f t="shared" si="6"/>
        <v>0</v>
      </c>
      <c r="F75" s="161">
        <f t="shared" si="6"/>
        <v>0</v>
      </c>
      <c r="G75" s="161">
        <f t="shared" si="6"/>
        <v>0</v>
      </c>
      <c r="H75" s="161">
        <f t="shared" si="6"/>
        <v>52</v>
      </c>
      <c r="I75" s="161">
        <f t="shared" si="6"/>
        <v>0</v>
      </c>
      <c r="J75" s="161">
        <f t="shared" si="6"/>
        <v>0</v>
      </c>
      <c r="K75" s="161">
        <f t="shared" si="6"/>
        <v>0</v>
      </c>
      <c r="L75" s="161">
        <f t="shared" si="6"/>
        <v>0</v>
      </c>
      <c r="M75" s="161">
        <f t="shared" si="6"/>
        <v>52</v>
      </c>
    </row>
    <row r="76" spans="3:13" ht="12"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3"/>
    </row>
    <row r="77" ht="12">
      <c r="A77" s="106"/>
    </row>
    <row r="78" spans="2:13" s="164" customFormat="1" ht="15.75">
      <c r="B78" s="165" t="s">
        <v>151</v>
      </c>
      <c r="M78" s="166"/>
    </row>
    <row r="79" spans="2:13" s="164" customFormat="1" ht="15.75">
      <c r="B79" s="165" t="s">
        <v>152</v>
      </c>
      <c r="M79" s="166"/>
    </row>
    <row r="80" spans="2:13" s="164" customFormat="1" ht="15.75">
      <c r="B80" s="167" t="s">
        <v>143</v>
      </c>
      <c r="M80" s="166"/>
    </row>
    <row r="81" ht="15">
      <c r="B81" s="165" t="s">
        <v>80</v>
      </c>
    </row>
  </sheetData>
  <sheetProtection/>
  <mergeCells count="3">
    <mergeCell ref="A2:M2"/>
    <mergeCell ref="A3:M3"/>
    <mergeCell ref="J1:M1"/>
  </mergeCells>
  <printOptions/>
  <pageMargins left="0.65" right="0.16" top="0.17" bottom="0.28" header="0.4921259845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6.75390625" style="0" customWidth="1"/>
    <col min="3" max="3" width="13.75390625" style="0" customWidth="1"/>
    <col min="4" max="4" width="10.75390625" style="0" customWidth="1"/>
    <col min="5" max="5" width="11.75390625" style="0" customWidth="1"/>
    <col min="6" max="6" width="6.75390625" style="0" customWidth="1"/>
    <col min="7" max="7" width="33.75390625" style="0" customWidth="1"/>
    <col min="8" max="8" width="28.125" style="139" customWidth="1"/>
    <col min="9" max="9" width="7.75390625" style="0" customWidth="1"/>
  </cols>
  <sheetData>
    <row r="1" spans="1:9" ht="15.75" customHeight="1">
      <c r="A1" s="586" t="s">
        <v>311</v>
      </c>
      <c r="B1" s="586"/>
      <c r="C1" s="586"/>
      <c r="D1" s="586"/>
      <c r="E1" s="586"/>
      <c r="F1" s="586"/>
      <c r="G1" s="586"/>
      <c r="H1" s="586"/>
      <c r="I1" s="586"/>
    </row>
    <row r="2" spans="1:9" ht="15.75" customHeight="1">
      <c r="A2" s="586"/>
      <c r="B2" s="586"/>
      <c r="C2" s="586"/>
      <c r="D2" s="586"/>
      <c r="E2" s="586"/>
      <c r="F2" s="586"/>
      <c r="G2" s="586"/>
      <c r="H2" s="586"/>
      <c r="I2" s="586"/>
    </row>
    <row r="3" spans="1:9" ht="12.75" customHeight="1">
      <c r="A3" s="168"/>
      <c r="B3" s="168"/>
      <c r="C3" s="168"/>
      <c r="D3" s="168"/>
      <c r="E3" s="168"/>
      <c r="F3" s="168"/>
      <c r="G3" s="168"/>
      <c r="H3" s="570" t="s">
        <v>556</v>
      </c>
      <c r="I3" s="141"/>
    </row>
    <row r="4" spans="1:9" ht="38.25" customHeight="1">
      <c r="A4" s="169" t="s">
        <v>153</v>
      </c>
      <c r="B4" s="169" t="s">
        <v>154</v>
      </c>
      <c r="C4" s="169" t="s">
        <v>155</v>
      </c>
      <c r="D4" s="169" t="s">
        <v>156</v>
      </c>
      <c r="E4" s="169" t="s">
        <v>157</v>
      </c>
      <c r="F4" s="169" t="s">
        <v>158</v>
      </c>
      <c r="G4" s="169" t="s">
        <v>159</v>
      </c>
      <c r="H4" s="169" t="s">
        <v>160</v>
      </c>
      <c r="I4" s="169" t="s">
        <v>161</v>
      </c>
    </row>
    <row r="5" spans="1:12" ht="12.75">
      <c r="A5" s="170">
        <v>1</v>
      </c>
      <c r="B5" s="181">
        <v>1</v>
      </c>
      <c r="C5" s="182" t="s">
        <v>175</v>
      </c>
      <c r="D5" s="183" t="s">
        <v>176</v>
      </c>
      <c r="E5" s="185" t="s">
        <v>257</v>
      </c>
      <c r="F5" s="189" t="s">
        <v>162</v>
      </c>
      <c r="G5" s="173" t="s">
        <v>317</v>
      </c>
      <c r="H5" s="173" t="s">
        <v>318</v>
      </c>
      <c r="I5" s="174" t="s">
        <v>355</v>
      </c>
      <c r="J5" s="175"/>
      <c r="K5" s="176"/>
      <c r="L5" s="176"/>
    </row>
    <row r="6" spans="1:12" ht="12.75">
      <c r="A6" s="170">
        <v>2</v>
      </c>
      <c r="B6" s="181">
        <v>2</v>
      </c>
      <c r="C6" s="171" t="s">
        <v>177</v>
      </c>
      <c r="D6" s="171" t="s">
        <v>178</v>
      </c>
      <c r="E6" s="172" t="s">
        <v>258</v>
      </c>
      <c r="F6" s="189" t="s">
        <v>162</v>
      </c>
      <c r="G6" s="173" t="s">
        <v>319</v>
      </c>
      <c r="H6" s="173" t="s">
        <v>320</v>
      </c>
      <c r="I6" s="174" t="s">
        <v>355</v>
      </c>
      <c r="J6" s="175"/>
      <c r="K6" s="176"/>
      <c r="L6" s="176"/>
    </row>
    <row r="7" spans="1:12" ht="12.75">
      <c r="A7" s="170">
        <v>3</v>
      </c>
      <c r="B7" s="181">
        <v>3</v>
      </c>
      <c r="C7" s="182" t="s">
        <v>179</v>
      </c>
      <c r="D7" s="182" t="s">
        <v>180</v>
      </c>
      <c r="E7" s="186" t="s">
        <v>259</v>
      </c>
      <c r="F7" s="189" t="s">
        <v>162</v>
      </c>
      <c r="G7" s="173" t="s">
        <v>321</v>
      </c>
      <c r="H7" s="173" t="s">
        <v>322</v>
      </c>
      <c r="I7" s="174" t="s">
        <v>355</v>
      </c>
      <c r="J7" s="175"/>
      <c r="K7" s="176"/>
      <c r="L7" s="176"/>
    </row>
    <row r="8" spans="1:12" ht="12.75">
      <c r="A8" s="170">
        <v>4</v>
      </c>
      <c r="B8" s="181">
        <v>4</v>
      </c>
      <c r="C8" s="182" t="s">
        <v>179</v>
      </c>
      <c r="D8" s="182" t="s">
        <v>181</v>
      </c>
      <c r="E8" s="186" t="s">
        <v>260</v>
      </c>
      <c r="F8" s="189" t="s">
        <v>162</v>
      </c>
      <c r="G8" s="173" t="s">
        <v>325</v>
      </c>
      <c r="H8" s="173" t="s">
        <v>326</v>
      </c>
      <c r="I8" s="174" t="s">
        <v>355</v>
      </c>
      <c r="J8" s="175"/>
      <c r="K8" s="176"/>
      <c r="L8" s="176"/>
    </row>
    <row r="9" spans="1:12" ht="12.75">
      <c r="A9" s="170">
        <v>5</v>
      </c>
      <c r="B9" s="181">
        <v>5</v>
      </c>
      <c r="C9" s="182" t="s">
        <v>182</v>
      </c>
      <c r="D9" s="182" t="s">
        <v>183</v>
      </c>
      <c r="E9" s="186" t="s">
        <v>261</v>
      </c>
      <c r="F9" s="189" t="s">
        <v>162</v>
      </c>
      <c r="G9" s="173" t="s">
        <v>314</v>
      </c>
      <c r="H9" s="173" t="s">
        <v>327</v>
      </c>
      <c r="I9" s="174" t="s">
        <v>356</v>
      </c>
      <c r="J9" s="175"/>
      <c r="K9" s="176"/>
      <c r="L9" s="176"/>
    </row>
    <row r="10" spans="1:12" ht="12.75">
      <c r="A10" s="170">
        <v>6</v>
      </c>
      <c r="B10" s="181">
        <v>6</v>
      </c>
      <c r="C10" s="182" t="s">
        <v>184</v>
      </c>
      <c r="D10" s="182" t="s">
        <v>185</v>
      </c>
      <c r="E10" s="186" t="s">
        <v>262</v>
      </c>
      <c r="F10" s="189" t="s">
        <v>162</v>
      </c>
      <c r="G10" s="173" t="s">
        <v>317</v>
      </c>
      <c r="H10" s="173" t="s">
        <v>318</v>
      </c>
      <c r="I10" s="174" t="s">
        <v>355</v>
      </c>
      <c r="J10" s="175"/>
      <c r="K10" s="176"/>
      <c r="L10" s="176"/>
    </row>
    <row r="11" spans="1:12" ht="12.75">
      <c r="A11" s="170">
        <v>7</v>
      </c>
      <c r="B11" s="181">
        <v>7</v>
      </c>
      <c r="C11" s="182" t="s">
        <v>186</v>
      </c>
      <c r="D11" s="182" t="s">
        <v>168</v>
      </c>
      <c r="E11" s="186" t="s">
        <v>263</v>
      </c>
      <c r="F11" s="189" t="s">
        <v>162</v>
      </c>
      <c r="G11" s="173" t="s">
        <v>328</v>
      </c>
      <c r="H11" s="173" t="s">
        <v>329</v>
      </c>
      <c r="I11" s="174" t="s">
        <v>355</v>
      </c>
      <c r="J11" s="175"/>
      <c r="K11" s="176"/>
      <c r="L11" s="176"/>
    </row>
    <row r="12" spans="1:12" ht="12.75">
      <c r="A12" s="170">
        <v>8</v>
      </c>
      <c r="B12" s="181">
        <v>8</v>
      </c>
      <c r="C12" s="177" t="s">
        <v>187</v>
      </c>
      <c r="D12" s="177" t="s">
        <v>188</v>
      </c>
      <c r="E12" s="186" t="s">
        <v>264</v>
      </c>
      <c r="F12" s="189" t="s">
        <v>162</v>
      </c>
      <c r="G12" s="173" t="s">
        <v>330</v>
      </c>
      <c r="H12" s="173" t="s">
        <v>331</v>
      </c>
      <c r="I12" s="174" t="s">
        <v>355</v>
      </c>
      <c r="J12" s="175"/>
      <c r="K12" s="176"/>
      <c r="L12" s="176"/>
    </row>
    <row r="13" spans="1:12" ht="12.75">
      <c r="A13" s="170">
        <v>9</v>
      </c>
      <c r="B13" s="181">
        <v>9</v>
      </c>
      <c r="C13" s="182" t="s">
        <v>189</v>
      </c>
      <c r="D13" s="182" t="s">
        <v>190</v>
      </c>
      <c r="E13" s="185" t="s">
        <v>265</v>
      </c>
      <c r="F13" s="189" t="s">
        <v>162</v>
      </c>
      <c r="G13" s="173" t="s">
        <v>332</v>
      </c>
      <c r="H13" s="173" t="s">
        <v>333</v>
      </c>
      <c r="I13" s="174" t="s">
        <v>355</v>
      </c>
      <c r="J13" s="175"/>
      <c r="K13" s="176"/>
      <c r="L13" s="176"/>
    </row>
    <row r="14" spans="1:12" ht="12.75">
      <c r="A14" s="170">
        <v>10</v>
      </c>
      <c r="B14" s="181">
        <v>10</v>
      </c>
      <c r="C14" s="183" t="s">
        <v>191</v>
      </c>
      <c r="D14" s="183" t="s">
        <v>192</v>
      </c>
      <c r="E14" s="187" t="s">
        <v>266</v>
      </c>
      <c r="F14" s="189" t="s">
        <v>162</v>
      </c>
      <c r="G14" s="173" t="s">
        <v>334</v>
      </c>
      <c r="H14" s="173" t="s">
        <v>336</v>
      </c>
      <c r="I14" s="174" t="s">
        <v>355</v>
      </c>
      <c r="J14" s="175"/>
      <c r="K14" s="176"/>
      <c r="L14" s="176"/>
    </row>
    <row r="15" spans="1:12" ht="12.75">
      <c r="A15" s="170">
        <v>11</v>
      </c>
      <c r="B15" s="181">
        <v>11</v>
      </c>
      <c r="C15" s="182" t="s">
        <v>193</v>
      </c>
      <c r="D15" s="182" t="s">
        <v>194</v>
      </c>
      <c r="E15" s="186" t="s">
        <v>267</v>
      </c>
      <c r="F15" s="189" t="s">
        <v>162</v>
      </c>
      <c r="G15" s="173" t="s">
        <v>317</v>
      </c>
      <c r="H15" s="173" t="s">
        <v>318</v>
      </c>
      <c r="I15" s="174" t="s">
        <v>355</v>
      </c>
      <c r="J15" s="175"/>
      <c r="K15" s="176"/>
      <c r="L15" s="176"/>
    </row>
    <row r="16" spans="1:12" ht="12.75">
      <c r="A16" s="170">
        <v>12</v>
      </c>
      <c r="B16" s="181">
        <v>12</v>
      </c>
      <c r="C16" s="171" t="s">
        <v>195</v>
      </c>
      <c r="D16" s="171" t="s">
        <v>196</v>
      </c>
      <c r="E16" s="172" t="s">
        <v>268</v>
      </c>
      <c r="F16" s="189" t="s">
        <v>162</v>
      </c>
      <c r="G16" s="173" t="s">
        <v>317</v>
      </c>
      <c r="H16" s="173" t="s">
        <v>318</v>
      </c>
      <c r="I16" s="174" t="s">
        <v>355</v>
      </c>
      <c r="J16" s="175"/>
      <c r="K16" s="176"/>
      <c r="L16" s="176"/>
    </row>
    <row r="17" spans="1:12" ht="12.75">
      <c r="A17" s="170">
        <v>13</v>
      </c>
      <c r="B17" s="181">
        <v>13</v>
      </c>
      <c r="C17" s="182" t="s">
        <v>197</v>
      </c>
      <c r="D17" s="182" t="s">
        <v>198</v>
      </c>
      <c r="E17" s="186" t="s">
        <v>269</v>
      </c>
      <c r="F17" s="189" t="s">
        <v>162</v>
      </c>
      <c r="G17" s="173" t="s">
        <v>321</v>
      </c>
      <c r="H17" s="173" t="s">
        <v>322</v>
      </c>
      <c r="I17" s="174" t="s">
        <v>355</v>
      </c>
      <c r="J17" s="175"/>
      <c r="K17" s="176"/>
      <c r="L17" s="176"/>
    </row>
    <row r="18" spans="1:12" ht="12.75">
      <c r="A18" s="170">
        <v>14</v>
      </c>
      <c r="B18" s="181">
        <v>14</v>
      </c>
      <c r="C18" s="177" t="s">
        <v>199</v>
      </c>
      <c r="D18" s="177" t="s">
        <v>170</v>
      </c>
      <c r="E18" s="187" t="s">
        <v>270</v>
      </c>
      <c r="F18" s="189" t="s">
        <v>162</v>
      </c>
      <c r="G18" s="173" t="s">
        <v>317</v>
      </c>
      <c r="H18" s="173" t="s">
        <v>318</v>
      </c>
      <c r="I18" s="174" t="s">
        <v>355</v>
      </c>
      <c r="J18" s="175"/>
      <c r="K18" s="176"/>
      <c r="L18" s="176"/>
    </row>
    <row r="19" spans="1:12" ht="12.75">
      <c r="A19" s="170">
        <v>15</v>
      </c>
      <c r="B19" s="181">
        <v>15</v>
      </c>
      <c r="C19" s="171" t="s">
        <v>200</v>
      </c>
      <c r="D19" s="171" t="s">
        <v>201</v>
      </c>
      <c r="E19" s="172" t="s">
        <v>271</v>
      </c>
      <c r="F19" s="189" t="s">
        <v>162</v>
      </c>
      <c r="G19" s="173" t="s">
        <v>335</v>
      </c>
      <c r="H19" s="173" t="s">
        <v>336</v>
      </c>
      <c r="I19" s="174" t="s">
        <v>355</v>
      </c>
      <c r="J19" s="175"/>
      <c r="K19" s="176"/>
      <c r="L19" s="176"/>
    </row>
    <row r="20" spans="1:12" ht="12.75">
      <c r="A20" s="170">
        <v>16</v>
      </c>
      <c r="B20" s="181">
        <v>16</v>
      </c>
      <c r="C20" s="182" t="s">
        <v>202</v>
      </c>
      <c r="D20" s="182" t="s">
        <v>203</v>
      </c>
      <c r="E20" s="186" t="s">
        <v>272</v>
      </c>
      <c r="F20" s="189" t="s">
        <v>162</v>
      </c>
      <c r="G20" s="173" t="s">
        <v>321</v>
      </c>
      <c r="H20" s="173" t="s">
        <v>323</v>
      </c>
      <c r="I20" s="174" t="s">
        <v>355</v>
      </c>
      <c r="J20" s="175"/>
      <c r="K20" s="176"/>
      <c r="L20" s="176"/>
    </row>
    <row r="21" spans="1:12" ht="12.75">
      <c r="A21" s="170">
        <v>17</v>
      </c>
      <c r="B21" s="181">
        <v>17</v>
      </c>
      <c r="C21" s="171" t="s">
        <v>204</v>
      </c>
      <c r="D21" s="171" t="s">
        <v>163</v>
      </c>
      <c r="E21" s="172" t="s">
        <v>273</v>
      </c>
      <c r="F21" s="189" t="s">
        <v>162</v>
      </c>
      <c r="G21" s="173" t="s">
        <v>317</v>
      </c>
      <c r="H21" s="173" t="s">
        <v>318</v>
      </c>
      <c r="I21" s="174" t="s">
        <v>355</v>
      </c>
      <c r="J21" s="175"/>
      <c r="K21" s="176"/>
      <c r="L21" s="176"/>
    </row>
    <row r="22" spans="1:12" ht="12.75">
      <c r="A22" s="170">
        <v>18</v>
      </c>
      <c r="B22" s="181">
        <v>18</v>
      </c>
      <c r="C22" s="182" t="s">
        <v>205</v>
      </c>
      <c r="D22" s="182" t="s">
        <v>206</v>
      </c>
      <c r="E22" s="185" t="s">
        <v>274</v>
      </c>
      <c r="F22" s="189" t="s">
        <v>162</v>
      </c>
      <c r="G22" s="173" t="s">
        <v>325</v>
      </c>
      <c r="H22" s="173" t="s">
        <v>326</v>
      </c>
      <c r="I22" s="174" t="s">
        <v>355</v>
      </c>
      <c r="J22" s="175"/>
      <c r="K22" s="176"/>
      <c r="L22" s="176"/>
    </row>
    <row r="23" spans="1:12" ht="12.75">
      <c r="A23" s="170">
        <v>19</v>
      </c>
      <c r="B23" s="181">
        <v>19</v>
      </c>
      <c r="C23" s="182" t="s">
        <v>207</v>
      </c>
      <c r="D23" s="177" t="s">
        <v>172</v>
      </c>
      <c r="E23" s="185" t="s">
        <v>275</v>
      </c>
      <c r="F23" s="189" t="s">
        <v>162</v>
      </c>
      <c r="G23" s="173" t="s">
        <v>335</v>
      </c>
      <c r="H23" s="173" t="s">
        <v>336</v>
      </c>
      <c r="I23" s="174" t="s">
        <v>355</v>
      </c>
      <c r="J23" s="175"/>
      <c r="K23" s="176"/>
      <c r="L23" s="176"/>
    </row>
    <row r="24" spans="1:12" ht="12.75">
      <c r="A24" s="170">
        <v>20</v>
      </c>
      <c r="B24" s="181">
        <v>20</v>
      </c>
      <c r="C24" s="182" t="s">
        <v>208</v>
      </c>
      <c r="D24" s="182" t="s">
        <v>209</v>
      </c>
      <c r="E24" s="185" t="s">
        <v>276</v>
      </c>
      <c r="F24" s="189" t="s">
        <v>162</v>
      </c>
      <c r="G24" s="173" t="s">
        <v>337</v>
      </c>
      <c r="H24" s="173" t="s">
        <v>338</v>
      </c>
      <c r="I24" s="174" t="s">
        <v>355</v>
      </c>
      <c r="J24" s="175"/>
      <c r="K24" s="176"/>
      <c r="L24" s="176"/>
    </row>
    <row r="25" spans="1:12" ht="12.75">
      <c r="A25" s="170">
        <v>21</v>
      </c>
      <c r="B25" s="181">
        <v>1</v>
      </c>
      <c r="C25" s="171" t="s">
        <v>210</v>
      </c>
      <c r="D25" s="171" t="s">
        <v>211</v>
      </c>
      <c r="E25" s="172" t="s">
        <v>277</v>
      </c>
      <c r="F25" s="189" t="s">
        <v>171</v>
      </c>
      <c r="G25" s="170" t="s">
        <v>325</v>
      </c>
      <c r="H25" s="173" t="s">
        <v>326</v>
      </c>
      <c r="I25" s="174" t="s">
        <v>355</v>
      </c>
      <c r="J25" s="175"/>
      <c r="K25" s="176"/>
      <c r="L25" s="176"/>
    </row>
    <row r="26" spans="1:12" ht="12.75">
      <c r="A26" s="170">
        <v>22</v>
      </c>
      <c r="B26" s="181">
        <v>2</v>
      </c>
      <c r="C26" s="171" t="s">
        <v>212</v>
      </c>
      <c r="D26" s="171" t="s">
        <v>167</v>
      </c>
      <c r="E26" s="172" t="s">
        <v>278</v>
      </c>
      <c r="F26" s="189" t="s">
        <v>171</v>
      </c>
      <c r="G26" s="173" t="s">
        <v>339</v>
      </c>
      <c r="H26" s="173" t="s">
        <v>326</v>
      </c>
      <c r="I26" s="174" t="s">
        <v>355</v>
      </c>
      <c r="J26" s="175"/>
      <c r="K26" s="176"/>
      <c r="L26" s="176"/>
    </row>
    <row r="27" spans="1:12" ht="12.75">
      <c r="A27" s="170">
        <v>23</v>
      </c>
      <c r="B27" s="181">
        <v>3</v>
      </c>
      <c r="C27" s="171" t="s">
        <v>213</v>
      </c>
      <c r="D27" s="171" t="s">
        <v>214</v>
      </c>
      <c r="E27" s="172" t="s">
        <v>279</v>
      </c>
      <c r="F27" s="189" t="s">
        <v>171</v>
      </c>
      <c r="G27" s="170" t="s">
        <v>335</v>
      </c>
      <c r="H27" s="173" t="s">
        <v>336</v>
      </c>
      <c r="I27" s="174" t="s">
        <v>355</v>
      </c>
      <c r="J27" s="175"/>
      <c r="K27" s="176"/>
      <c r="L27" s="176"/>
    </row>
    <row r="28" spans="1:12" ht="12.75">
      <c r="A28" s="170">
        <v>24</v>
      </c>
      <c r="B28" s="181">
        <v>4</v>
      </c>
      <c r="C28" s="182" t="s">
        <v>215</v>
      </c>
      <c r="D28" s="182" t="s">
        <v>194</v>
      </c>
      <c r="E28" s="185" t="s">
        <v>280</v>
      </c>
      <c r="F28" s="189" t="s">
        <v>171</v>
      </c>
      <c r="G28" s="173" t="s">
        <v>335</v>
      </c>
      <c r="H28" s="173" t="s">
        <v>336</v>
      </c>
      <c r="I28" s="174" t="s">
        <v>355</v>
      </c>
      <c r="J28" s="175"/>
      <c r="K28" s="176"/>
      <c r="L28" s="176"/>
    </row>
    <row r="29" spans="1:12" ht="12.75">
      <c r="A29" s="170">
        <v>25</v>
      </c>
      <c r="B29" s="181">
        <v>5</v>
      </c>
      <c r="C29" s="182" t="s">
        <v>216</v>
      </c>
      <c r="D29" s="182" t="s">
        <v>173</v>
      </c>
      <c r="E29" s="185" t="s">
        <v>281</v>
      </c>
      <c r="F29" s="189" t="s">
        <v>171</v>
      </c>
      <c r="G29" s="170" t="s">
        <v>340</v>
      </c>
      <c r="H29" s="173" t="s">
        <v>341</v>
      </c>
      <c r="I29" s="174" t="s">
        <v>355</v>
      </c>
      <c r="J29" s="175"/>
      <c r="K29" s="176"/>
      <c r="L29" s="176"/>
    </row>
    <row r="30" spans="1:12" ht="12.75">
      <c r="A30" s="170">
        <v>26</v>
      </c>
      <c r="B30" s="181">
        <v>6</v>
      </c>
      <c r="C30" s="182" t="s">
        <v>217</v>
      </c>
      <c r="D30" s="182" t="s">
        <v>218</v>
      </c>
      <c r="E30" s="186" t="s">
        <v>282</v>
      </c>
      <c r="F30" s="189" t="s">
        <v>171</v>
      </c>
      <c r="G30" s="170" t="s">
        <v>344</v>
      </c>
      <c r="H30" s="173" t="s">
        <v>345</v>
      </c>
      <c r="I30" s="174" t="s">
        <v>355</v>
      </c>
      <c r="J30" s="175"/>
      <c r="K30" s="176"/>
      <c r="L30" s="176"/>
    </row>
    <row r="31" spans="1:12" ht="12.75">
      <c r="A31" s="170">
        <v>27</v>
      </c>
      <c r="B31" s="181">
        <v>7</v>
      </c>
      <c r="C31" s="182" t="s">
        <v>219</v>
      </c>
      <c r="D31" s="182" t="s">
        <v>164</v>
      </c>
      <c r="E31" s="185" t="s">
        <v>283</v>
      </c>
      <c r="F31" s="189" t="s">
        <v>171</v>
      </c>
      <c r="G31" s="173" t="s">
        <v>321</v>
      </c>
      <c r="H31" s="173" t="s">
        <v>324</v>
      </c>
      <c r="I31" s="174" t="s">
        <v>355</v>
      </c>
      <c r="J31" s="175"/>
      <c r="K31" s="176"/>
      <c r="L31" s="176"/>
    </row>
    <row r="32" spans="1:12" ht="12.75">
      <c r="A32" s="170">
        <v>28</v>
      </c>
      <c r="B32" s="181">
        <v>8</v>
      </c>
      <c r="C32" s="182" t="s">
        <v>220</v>
      </c>
      <c r="D32" s="182" t="s">
        <v>221</v>
      </c>
      <c r="E32" s="186" t="s">
        <v>284</v>
      </c>
      <c r="F32" s="189" t="s">
        <v>171</v>
      </c>
      <c r="G32" s="173" t="s">
        <v>340</v>
      </c>
      <c r="H32" s="173" t="s">
        <v>341</v>
      </c>
      <c r="I32" s="174" t="s">
        <v>355</v>
      </c>
      <c r="J32" s="175"/>
      <c r="K32" s="176"/>
      <c r="L32" s="176"/>
    </row>
    <row r="33" spans="1:12" ht="12.75">
      <c r="A33" s="170">
        <v>29</v>
      </c>
      <c r="B33" s="181">
        <v>9</v>
      </c>
      <c r="C33" s="171" t="s">
        <v>222</v>
      </c>
      <c r="D33" s="171" t="s">
        <v>223</v>
      </c>
      <c r="E33" s="172" t="s">
        <v>285</v>
      </c>
      <c r="F33" s="189" t="s">
        <v>171</v>
      </c>
      <c r="G33" s="173" t="s">
        <v>346</v>
      </c>
      <c r="H33" s="173" t="s">
        <v>347</v>
      </c>
      <c r="I33" s="174" t="s">
        <v>357</v>
      </c>
      <c r="J33" s="175"/>
      <c r="K33" s="176"/>
      <c r="L33" s="176"/>
    </row>
    <row r="34" spans="1:12" ht="12.75">
      <c r="A34" s="170">
        <v>30</v>
      </c>
      <c r="B34" s="181">
        <v>10</v>
      </c>
      <c r="C34" s="182" t="s">
        <v>224</v>
      </c>
      <c r="D34" s="182" t="s">
        <v>167</v>
      </c>
      <c r="E34" s="185" t="s">
        <v>286</v>
      </c>
      <c r="F34" s="189" t="s">
        <v>171</v>
      </c>
      <c r="G34" s="170" t="s">
        <v>335</v>
      </c>
      <c r="H34" s="173" t="s">
        <v>336</v>
      </c>
      <c r="I34" s="174" t="s">
        <v>355</v>
      </c>
      <c r="J34" s="175"/>
      <c r="K34" s="176"/>
      <c r="L34" s="176"/>
    </row>
    <row r="35" spans="1:12" ht="12.75">
      <c r="A35" s="170">
        <v>31</v>
      </c>
      <c r="B35" s="181">
        <v>11</v>
      </c>
      <c r="C35" s="182" t="s">
        <v>225</v>
      </c>
      <c r="D35" s="182" t="s">
        <v>226</v>
      </c>
      <c r="E35" s="185" t="s">
        <v>287</v>
      </c>
      <c r="F35" s="189" t="s">
        <v>162</v>
      </c>
      <c r="G35" s="173" t="s">
        <v>340</v>
      </c>
      <c r="H35" s="173" t="s">
        <v>341</v>
      </c>
      <c r="I35" s="174" t="s">
        <v>355</v>
      </c>
      <c r="J35" s="175"/>
      <c r="K35" s="176"/>
      <c r="L35" s="176"/>
    </row>
    <row r="36" spans="1:12" ht="12.75">
      <c r="A36" s="170">
        <v>32</v>
      </c>
      <c r="B36" s="181">
        <v>12</v>
      </c>
      <c r="C36" s="182" t="s">
        <v>227</v>
      </c>
      <c r="D36" s="182" t="s">
        <v>169</v>
      </c>
      <c r="E36" s="186" t="s">
        <v>288</v>
      </c>
      <c r="F36" s="189" t="s">
        <v>171</v>
      </c>
      <c r="G36" s="173" t="s">
        <v>340</v>
      </c>
      <c r="H36" s="173" t="s">
        <v>343</v>
      </c>
      <c r="I36" s="174" t="s">
        <v>355</v>
      </c>
      <c r="J36" s="175"/>
      <c r="K36" s="176"/>
      <c r="L36" s="176"/>
    </row>
    <row r="37" spans="1:12" ht="12.75">
      <c r="A37" s="170">
        <v>33</v>
      </c>
      <c r="B37" s="181">
        <v>13</v>
      </c>
      <c r="C37" s="182" t="s">
        <v>227</v>
      </c>
      <c r="D37" s="182" t="s">
        <v>228</v>
      </c>
      <c r="E37" s="186" t="s">
        <v>289</v>
      </c>
      <c r="F37" s="189" t="s">
        <v>171</v>
      </c>
      <c r="G37" s="173" t="s">
        <v>346</v>
      </c>
      <c r="H37" s="173" t="s">
        <v>348</v>
      </c>
      <c r="I37" s="174" t="s">
        <v>357</v>
      </c>
      <c r="J37" s="175"/>
      <c r="K37" s="176"/>
      <c r="L37" s="176"/>
    </row>
    <row r="38" spans="1:12" ht="12.75">
      <c r="A38" s="170">
        <v>34</v>
      </c>
      <c r="B38" s="181">
        <v>14</v>
      </c>
      <c r="C38" s="171" t="s">
        <v>229</v>
      </c>
      <c r="D38" s="171" t="s">
        <v>183</v>
      </c>
      <c r="E38" s="172" t="s">
        <v>290</v>
      </c>
      <c r="F38" s="189" t="s">
        <v>171</v>
      </c>
      <c r="G38" s="170" t="s">
        <v>317</v>
      </c>
      <c r="H38" s="173" t="s">
        <v>318</v>
      </c>
      <c r="I38" s="174" t="s">
        <v>355</v>
      </c>
      <c r="J38" s="175"/>
      <c r="K38" s="176"/>
      <c r="L38" s="176"/>
    </row>
    <row r="39" spans="1:12" ht="12.75">
      <c r="A39" s="170">
        <v>35</v>
      </c>
      <c r="B39" s="181">
        <v>15</v>
      </c>
      <c r="C39" s="184" t="s">
        <v>230</v>
      </c>
      <c r="D39" s="184" t="s">
        <v>167</v>
      </c>
      <c r="E39" s="188" t="s">
        <v>291</v>
      </c>
      <c r="F39" s="189" t="s">
        <v>171</v>
      </c>
      <c r="G39" s="173" t="s">
        <v>349</v>
      </c>
      <c r="H39" s="173" t="s">
        <v>350</v>
      </c>
      <c r="I39" s="174" t="s">
        <v>355</v>
      </c>
      <c r="J39" s="175"/>
      <c r="K39" s="176"/>
      <c r="L39" s="176"/>
    </row>
    <row r="40" spans="1:12" ht="12.75">
      <c r="A40" s="170">
        <v>36</v>
      </c>
      <c r="B40" s="181">
        <v>16</v>
      </c>
      <c r="C40" s="171" t="s">
        <v>231</v>
      </c>
      <c r="D40" s="171" t="s">
        <v>221</v>
      </c>
      <c r="E40" s="172" t="s">
        <v>292</v>
      </c>
      <c r="F40" s="189" t="s">
        <v>171</v>
      </c>
      <c r="G40" s="170" t="s">
        <v>340</v>
      </c>
      <c r="H40" s="173" t="s">
        <v>342</v>
      </c>
      <c r="I40" s="174" t="s">
        <v>355</v>
      </c>
      <c r="J40" s="175"/>
      <c r="K40" s="176"/>
      <c r="L40" s="176"/>
    </row>
    <row r="41" spans="1:12" ht="12.75">
      <c r="A41" s="170">
        <v>37</v>
      </c>
      <c r="B41" s="181">
        <v>1</v>
      </c>
      <c r="C41" s="171" t="s">
        <v>232</v>
      </c>
      <c r="D41" s="171" t="s">
        <v>165</v>
      </c>
      <c r="E41" s="172" t="s">
        <v>293</v>
      </c>
      <c r="F41" s="189" t="s">
        <v>310</v>
      </c>
      <c r="G41" s="173" t="s">
        <v>340</v>
      </c>
      <c r="H41" s="173" t="s">
        <v>343</v>
      </c>
      <c r="I41" s="174" t="s">
        <v>355</v>
      </c>
      <c r="J41" s="175"/>
      <c r="K41" s="176"/>
      <c r="L41" s="176"/>
    </row>
    <row r="42" spans="1:12" ht="12.75">
      <c r="A42" s="170">
        <v>38</v>
      </c>
      <c r="B42" s="181">
        <v>2</v>
      </c>
      <c r="C42" s="171" t="s">
        <v>233</v>
      </c>
      <c r="D42" s="171" t="s">
        <v>167</v>
      </c>
      <c r="E42" s="172" t="s">
        <v>294</v>
      </c>
      <c r="F42" s="189" t="s">
        <v>310</v>
      </c>
      <c r="G42" s="173" t="s">
        <v>325</v>
      </c>
      <c r="H42" s="173" t="s">
        <v>326</v>
      </c>
      <c r="I42" s="174" t="s">
        <v>355</v>
      </c>
      <c r="J42" s="175"/>
      <c r="K42" s="176"/>
      <c r="L42" s="176"/>
    </row>
    <row r="43" spans="1:12" ht="12.75">
      <c r="A43" s="170">
        <v>39</v>
      </c>
      <c r="B43" s="181">
        <v>3</v>
      </c>
      <c r="C43" s="171" t="s">
        <v>234</v>
      </c>
      <c r="D43" s="171" t="s">
        <v>183</v>
      </c>
      <c r="E43" s="172" t="s">
        <v>295</v>
      </c>
      <c r="F43" s="189" t="s">
        <v>310</v>
      </c>
      <c r="G43" s="173" t="s">
        <v>344</v>
      </c>
      <c r="H43" s="173" t="s">
        <v>345</v>
      </c>
      <c r="I43" s="174" t="s">
        <v>355</v>
      </c>
      <c r="J43" s="175"/>
      <c r="K43" s="176"/>
      <c r="L43" s="176"/>
    </row>
    <row r="44" spans="1:12" ht="12.75">
      <c r="A44" s="170">
        <v>40</v>
      </c>
      <c r="B44" s="181">
        <v>4</v>
      </c>
      <c r="C44" s="171" t="s">
        <v>235</v>
      </c>
      <c r="D44" s="171" t="s">
        <v>236</v>
      </c>
      <c r="E44" s="172" t="s">
        <v>296</v>
      </c>
      <c r="F44" s="189" t="s">
        <v>310</v>
      </c>
      <c r="G44" s="173" t="s">
        <v>317</v>
      </c>
      <c r="H44" s="173" t="s">
        <v>318</v>
      </c>
      <c r="I44" s="174" t="s">
        <v>355</v>
      </c>
      <c r="J44" s="175"/>
      <c r="K44" s="176"/>
      <c r="L44" s="176"/>
    </row>
    <row r="45" spans="1:9" ht="12.75">
      <c r="A45" s="170">
        <v>41</v>
      </c>
      <c r="B45" s="181">
        <v>5</v>
      </c>
      <c r="C45" s="171" t="s">
        <v>237</v>
      </c>
      <c r="D45" s="171" t="s">
        <v>238</v>
      </c>
      <c r="E45" s="172" t="s">
        <v>297</v>
      </c>
      <c r="F45" s="189" t="s">
        <v>310</v>
      </c>
      <c r="G45" s="191" t="s">
        <v>340</v>
      </c>
      <c r="H45" s="180" t="s">
        <v>341</v>
      </c>
      <c r="I45" s="174" t="s">
        <v>355</v>
      </c>
    </row>
    <row r="46" spans="1:9" ht="12.75">
      <c r="A46" s="170">
        <v>42</v>
      </c>
      <c r="B46" s="181">
        <v>6</v>
      </c>
      <c r="C46" s="171" t="s">
        <v>239</v>
      </c>
      <c r="D46" s="171" t="s">
        <v>214</v>
      </c>
      <c r="E46" s="172" t="s">
        <v>298</v>
      </c>
      <c r="F46" s="189" t="s">
        <v>310</v>
      </c>
      <c r="G46" s="191" t="s">
        <v>317</v>
      </c>
      <c r="H46" s="180" t="s">
        <v>318</v>
      </c>
      <c r="I46" s="174" t="s">
        <v>355</v>
      </c>
    </row>
    <row r="47" spans="1:9" ht="12.75">
      <c r="A47" s="170">
        <v>43</v>
      </c>
      <c r="B47" s="181">
        <v>7</v>
      </c>
      <c r="C47" s="171" t="s">
        <v>240</v>
      </c>
      <c r="D47" s="171" t="s">
        <v>241</v>
      </c>
      <c r="E47" s="172" t="s">
        <v>299</v>
      </c>
      <c r="F47" s="189" t="s">
        <v>310</v>
      </c>
      <c r="G47" s="191" t="s">
        <v>344</v>
      </c>
      <c r="H47" s="180" t="s">
        <v>345</v>
      </c>
      <c r="I47" s="174" t="s">
        <v>355</v>
      </c>
    </row>
    <row r="48" spans="1:9" ht="12.75">
      <c r="A48" s="170">
        <v>44</v>
      </c>
      <c r="B48" s="181">
        <v>8</v>
      </c>
      <c r="C48" s="171" t="s">
        <v>242</v>
      </c>
      <c r="D48" s="171" t="s">
        <v>196</v>
      </c>
      <c r="E48" s="172" t="s">
        <v>300</v>
      </c>
      <c r="F48" s="189" t="s">
        <v>310</v>
      </c>
      <c r="G48" s="191" t="s">
        <v>353</v>
      </c>
      <c r="H48" s="180" t="s">
        <v>354</v>
      </c>
      <c r="I48" s="174" t="s">
        <v>357</v>
      </c>
    </row>
    <row r="49" spans="1:9" ht="12.75">
      <c r="A49" s="170">
        <v>45</v>
      </c>
      <c r="B49" s="181">
        <v>9</v>
      </c>
      <c r="C49" s="171" t="s">
        <v>166</v>
      </c>
      <c r="D49" s="171" t="s">
        <v>243</v>
      </c>
      <c r="E49" s="172" t="s">
        <v>301</v>
      </c>
      <c r="F49" s="189" t="s">
        <v>310</v>
      </c>
      <c r="G49" s="191" t="s">
        <v>346</v>
      </c>
      <c r="H49" s="180" t="s">
        <v>347</v>
      </c>
      <c r="I49" s="174" t="s">
        <v>357</v>
      </c>
    </row>
    <row r="50" spans="1:9" ht="12.75">
      <c r="A50" s="170">
        <v>46</v>
      </c>
      <c r="B50" s="181">
        <v>10</v>
      </c>
      <c r="C50" s="182" t="s">
        <v>244</v>
      </c>
      <c r="D50" s="182" t="s">
        <v>211</v>
      </c>
      <c r="E50" s="185" t="s">
        <v>302</v>
      </c>
      <c r="F50" s="189" t="s">
        <v>310</v>
      </c>
      <c r="G50" s="191" t="s">
        <v>351</v>
      </c>
      <c r="H50" s="180"/>
      <c r="I50" s="174"/>
    </row>
    <row r="51" spans="1:9" ht="12.75">
      <c r="A51" s="170">
        <v>47</v>
      </c>
      <c r="B51" s="181">
        <v>11</v>
      </c>
      <c r="C51" s="179" t="s">
        <v>245</v>
      </c>
      <c r="D51" s="179" t="s">
        <v>211</v>
      </c>
      <c r="E51" s="179" t="s">
        <v>303</v>
      </c>
      <c r="F51" s="189" t="s">
        <v>310</v>
      </c>
      <c r="G51" s="191" t="s">
        <v>317</v>
      </c>
      <c r="H51" s="180" t="s">
        <v>318</v>
      </c>
      <c r="I51" s="174" t="s">
        <v>355</v>
      </c>
    </row>
    <row r="52" spans="1:9" ht="12.75">
      <c r="A52" s="170">
        <v>48</v>
      </c>
      <c r="B52" s="181">
        <v>12</v>
      </c>
      <c r="C52" s="182" t="s">
        <v>246</v>
      </c>
      <c r="D52" s="182" t="s">
        <v>247</v>
      </c>
      <c r="E52" s="186" t="s">
        <v>304</v>
      </c>
      <c r="F52" s="189" t="s">
        <v>310</v>
      </c>
      <c r="G52" s="191" t="s">
        <v>340</v>
      </c>
      <c r="H52" s="180" t="s">
        <v>343</v>
      </c>
      <c r="I52" s="174" t="s">
        <v>355</v>
      </c>
    </row>
    <row r="53" spans="1:9" ht="12.75">
      <c r="A53" s="170">
        <v>49</v>
      </c>
      <c r="B53" s="181">
        <v>13</v>
      </c>
      <c r="C53" s="182" t="s">
        <v>248</v>
      </c>
      <c r="D53" s="182" t="s">
        <v>249</v>
      </c>
      <c r="E53" s="186" t="s">
        <v>305</v>
      </c>
      <c r="F53" s="189" t="s">
        <v>310</v>
      </c>
      <c r="G53" s="191" t="s">
        <v>346</v>
      </c>
      <c r="H53" s="180" t="s">
        <v>347</v>
      </c>
      <c r="I53" s="174" t="s">
        <v>357</v>
      </c>
    </row>
    <row r="54" spans="1:9" ht="12.75">
      <c r="A54" s="170">
        <v>50</v>
      </c>
      <c r="B54" s="181">
        <v>14</v>
      </c>
      <c r="C54" s="171" t="s">
        <v>174</v>
      </c>
      <c r="D54" s="171" t="s">
        <v>250</v>
      </c>
      <c r="E54" s="172" t="s">
        <v>306</v>
      </c>
      <c r="F54" s="189" t="s">
        <v>310</v>
      </c>
      <c r="G54" s="191" t="s">
        <v>325</v>
      </c>
      <c r="H54" s="180" t="s">
        <v>326</v>
      </c>
      <c r="I54" s="174" t="s">
        <v>355</v>
      </c>
    </row>
    <row r="55" spans="1:9" ht="12.75">
      <c r="A55" s="170">
        <v>51</v>
      </c>
      <c r="B55" s="181">
        <v>15</v>
      </c>
      <c r="C55" s="177" t="s">
        <v>251</v>
      </c>
      <c r="D55" s="177" t="s">
        <v>252</v>
      </c>
      <c r="E55" s="178" t="s">
        <v>307</v>
      </c>
      <c r="F55" s="189" t="s">
        <v>310</v>
      </c>
      <c r="G55" s="191" t="s">
        <v>321</v>
      </c>
      <c r="H55" s="180" t="s">
        <v>324</v>
      </c>
      <c r="I55" s="174" t="s">
        <v>355</v>
      </c>
    </row>
    <row r="56" spans="1:9" ht="12.75">
      <c r="A56" s="170">
        <v>52</v>
      </c>
      <c r="B56" s="181">
        <v>16</v>
      </c>
      <c r="C56" s="171" t="s">
        <v>253</v>
      </c>
      <c r="D56" s="171" t="s">
        <v>254</v>
      </c>
      <c r="E56" s="172" t="s">
        <v>308</v>
      </c>
      <c r="F56" s="189" t="s">
        <v>310</v>
      </c>
      <c r="G56" s="191" t="s">
        <v>352</v>
      </c>
      <c r="H56" s="180" t="s">
        <v>336</v>
      </c>
      <c r="I56" s="174" t="s">
        <v>355</v>
      </c>
    </row>
    <row r="57" spans="1:9" ht="12.75">
      <c r="A57" s="170">
        <v>53</v>
      </c>
      <c r="B57" s="181">
        <v>17</v>
      </c>
      <c r="C57" s="182" t="s">
        <v>255</v>
      </c>
      <c r="D57" s="182" t="s">
        <v>256</v>
      </c>
      <c r="E57" s="186" t="s">
        <v>309</v>
      </c>
      <c r="F57" s="189" t="s">
        <v>310</v>
      </c>
      <c r="G57" s="191" t="s">
        <v>340</v>
      </c>
      <c r="H57" s="180" t="s">
        <v>343</v>
      </c>
      <c r="I57" s="174" t="s">
        <v>355</v>
      </c>
    </row>
  </sheetData>
  <sheetProtection/>
  <mergeCells count="1">
    <mergeCell ref="A1:I2"/>
  </mergeCells>
  <printOptions/>
  <pageMargins left="0.984251968503937" right="0.984251968503937" top="0.6692913385826772" bottom="0.6299212598425197" header="0.5118110236220472" footer="0.5118110236220472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22"/>
  <sheetViews>
    <sheetView showGridLines="0" showZeros="0" zoomScale="75" zoomScaleNormal="75" zoomScalePageLayoutView="0" workbookViewId="0" topLeftCell="A1">
      <selection activeCell="C1" sqref="C1:P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125" style="1" customWidth="1"/>
    <col min="4" max="4" width="9.75390625" style="1" customWidth="1"/>
    <col min="5" max="5" width="9.125" style="1" customWidth="1"/>
    <col min="6" max="6" width="7.25390625" style="1" customWidth="1"/>
    <col min="7" max="7" width="9.125" style="1" customWidth="1"/>
    <col min="8" max="10" width="4.875" style="1" customWidth="1"/>
    <col min="11" max="11" width="8.625" style="1" customWidth="1"/>
    <col min="12" max="14" width="8.00390625" style="1" customWidth="1"/>
    <col min="15" max="15" width="12.00390625" style="1" customWidth="1"/>
    <col min="16" max="16" width="10.125" style="1" customWidth="1"/>
    <col min="17" max="18" width="9.125" style="1" customWidth="1"/>
    <col min="19" max="19" width="5.25390625" style="1" customWidth="1"/>
    <col min="20" max="16384" width="9.125" style="1" customWidth="1"/>
  </cols>
  <sheetData>
    <row r="1" spans="1:18" ht="14.25">
      <c r="A1" s="2" t="s">
        <v>0</v>
      </c>
      <c r="B1" s="2"/>
      <c r="C1" s="587" t="s">
        <v>150</v>
      </c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606" t="s">
        <v>79</v>
      </c>
      <c r="R1" s="607"/>
    </row>
    <row r="2" spans="1:18" ht="21" customHeight="1">
      <c r="A2" s="590" t="s">
        <v>148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1:18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0.75" customHeight="1">
      <c r="A4" s="4"/>
      <c r="B4" s="4"/>
      <c r="C4" s="5"/>
      <c r="D4" s="6" t="s">
        <v>24</v>
      </c>
      <c r="E4" s="7"/>
      <c r="F4" s="7"/>
      <c r="G4" s="7"/>
      <c r="H4" s="8"/>
      <c r="I4" s="8"/>
      <c r="J4" s="8"/>
      <c r="K4" s="9"/>
      <c r="L4" s="591" t="s">
        <v>25</v>
      </c>
      <c r="M4" s="592"/>
      <c r="N4" s="593"/>
      <c r="O4" s="600" t="s">
        <v>147</v>
      </c>
      <c r="P4" s="601"/>
      <c r="Q4" s="601"/>
      <c r="R4" s="602"/>
    </row>
    <row r="5" spans="1:18" ht="12.75" customHeight="1">
      <c r="A5" s="4"/>
      <c r="B5" s="4"/>
      <c r="C5" s="5"/>
      <c r="D5" s="10"/>
      <c r="E5" s="11"/>
      <c r="F5" s="11"/>
      <c r="G5" s="11"/>
      <c r="H5" s="597" t="s">
        <v>26</v>
      </c>
      <c r="I5" s="598"/>
      <c r="J5" s="599"/>
      <c r="K5" s="12"/>
      <c r="L5" s="594"/>
      <c r="M5" s="595"/>
      <c r="N5" s="596"/>
      <c r="O5" s="603" t="s">
        <v>146</v>
      </c>
      <c r="P5" s="604"/>
      <c r="Q5" s="604"/>
      <c r="R5" s="605"/>
    </row>
    <row r="6" spans="1:18" s="15" customFormat="1" ht="26.25" customHeight="1">
      <c r="A6" s="13" t="s">
        <v>27</v>
      </c>
      <c r="B6" s="13" t="s">
        <v>42</v>
      </c>
      <c r="C6" s="13" t="s">
        <v>28</v>
      </c>
      <c r="D6" s="14" t="s">
        <v>29</v>
      </c>
      <c r="E6" s="14" t="s">
        <v>15</v>
      </c>
      <c r="F6" s="14" t="s">
        <v>30</v>
      </c>
      <c r="G6" s="14" t="s">
        <v>15</v>
      </c>
      <c r="H6" s="14" t="s">
        <v>31</v>
      </c>
      <c r="I6" s="14" t="s">
        <v>32</v>
      </c>
      <c r="J6" s="14" t="s">
        <v>33</v>
      </c>
      <c r="K6" s="14" t="s">
        <v>34</v>
      </c>
      <c r="L6" s="13" t="s">
        <v>35</v>
      </c>
      <c r="M6" s="13" t="s">
        <v>36</v>
      </c>
      <c r="N6" s="13" t="s">
        <v>37</v>
      </c>
      <c r="O6" s="13" t="s">
        <v>38</v>
      </c>
      <c r="P6" s="13" t="s">
        <v>39</v>
      </c>
      <c r="Q6" s="13" t="s">
        <v>40</v>
      </c>
      <c r="R6" s="13" t="s">
        <v>39</v>
      </c>
    </row>
    <row r="7" spans="1:18" ht="26.25" customHeight="1">
      <c r="A7" s="16" t="s">
        <v>1</v>
      </c>
      <c r="B7" s="85">
        <v>2</v>
      </c>
      <c r="C7" s="86">
        <v>37</v>
      </c>
      <c r="D7" s="86">
        <v>37</v>
      </c>
      <c r="E7" s="17">
        <f>IF($B$7=0," ",D7/C7*100)</f>
        <v>100</v>
      </c>
      <c r="F7" s="18">
        <f>C7-D7</f>
        <v>0</v>
      </c>
      <c r="G7" s="17">
        <f>IF($B$7=0," ",F7/C7*100)</f>
        <v>0</v>
      </c>
      <c r="H7" s="85"/>
      <c r="I7" s="85"/>
      <c r="J7" s="85"/>
      <c r="K7" s="85"/>
      <c r="L7" s="85"/>
      <c r="M7" s="85"/>
      <c r="N7" s="85"/>
      <c r="O7" s="85">
        <v>2412</v>
      </c>
      <c r="P7" s="19">
        <f>IF($B$7=0," ",O7/C7)</f>
        <v>65.1891891891892</v>
      </c>
      <c r="Q7" s="88"/>
      <c r="R7" s="19">
        <f>IF($B$7=0," ",Q7/C7)</f>
        <v>0</v>
      </c>
    </row>
    <row r="8" spans="1:18" ht="26.25" customHeight="1">
      <c r="A8" s="16" t="s">
        <v>2</v>
      </c>
      <c r="B8" s="85">
        <v>2</v>
      </c>
      <c r="C8" s="86">
        <v>47</v>
      </c>
      <c r="D8" s="86">
        <v>47</v>
      </c>
      <c r="E8" s="17">
        <f aca="true" t="shared" si="0" ref="E8:E18">IF($B$7=0," ",D8/C8*100)</f>
        <v>100</v>
      </c>
      <c r="F8" s="18">
        <f aca="true" t="shared" si="1" ref="F8:F18">C8-D8</f>
        <v>0</v>
      </c>
      <c r="G8" s="17">
        <f aca="true" t="shared" si="2" ref="G8:G18">IF($B$7=0," ",F8/C8*100)</f>
        <v>0</v>
      </c>
      <c r="H8" s="85"/>
      <c r="I8" s="85"/>
      <c r="J8" s="85"/>
      <c r="K8" s="85"/>
      <c r="L8" s="85"/>
      <c r="M8" s="85"/>
      <c r="N8" s="85"/>
      <c r="O8" s="85">
        <v>2659</v>
      </c>
      <c r="P8" s="19">
        <f aca="true" t="shared" si="3" ref="P8:P18">IF($B$7=0," ",O8/C8)</f>
        <v>56.57446808510638</v>
      </c>
      <c r="Q8" s="85"/>
      <c r="R8" s="19">
        <f aca="true" t="shared" si="4" ref="R8:R18">IF($B$7=0," ",Q8/C8)</f>
        <v>0</v>
      </c>
    </row>
    <row r="9" spans="1:18" ht="26.25" customHeight="1">
      <c r="A9" s="16" t="s">
        <v>3</v>
      </c>
      <c r="B9" s="85">
        <v>2</v>
      </c>
      <c r="C9" s="86">
        <v>48</v>
      </c>
      <c r="D9" s="86">
        <v>48</v>
      </c>
      <c r="E9" s="17">
        <f t="shared" si="0"/>
        <v>100</v>
      </c>
      <c r="F9" s="18">
        <f t="shared" si="1"/>
        <v>0</v>
      </c>
      <c r="G9" s="17">
        <f t="shared" si="2"/>
        <v>0</v>
      </c>
      <c r="H9" s="85"/>
      <c r="I9" s="85"/>
      <c r="J9" s="85"/>
      <c r="K9" s="85"/>
      <c r="L9" s="85">
        <v>1</v>
      </c>
      <c r="M9" s="85"/>
      <c r="N9" s="85"/>
      <c r="O9" s="85">
        <v>2699</v>
      </c>
      <c r="P9" s="19">
        <f t="shared" si="3"/>
        <v>56.229166666666664</v>
      </c>
      <c r="Q9" s="85"/>
      <c r="R9" s="19">
        <f t="shared" si="4"/>
        <v>0</v>
      </c>
    </row>
    <row r="10" spans="1:18" ht="26.25" customHeight="1">
      <c r="A10" s="16" t="s">
        <v>4</v>
      </c>
      <c r="B10" s="85">
        <v>3</v>
      </c>
      <c r="C10" s="86">
        <v>53</v>
      </c>
      <c r="D10" s="86">
        <v>52</v>
      </c>
      <c r="E10" s="17">
        <f t="shared" si="0"/>
        <v>98.11320754716981</v>
      </c>
      <c r="F10" s="18">
        <f t="shared" si="1"/>
        <v>1</v>
      </c>
      <c r="G10" s="17">
        <f t="shared" si="2"/>
        <v>1.8867924528301887</v>
      </c>
      <c r="H10" s="85">
        <v>1</v>
      </c>
      <c r="I10" s="85"/>
      <c r="J10" s="85"/>
      <c r="K10" s="85"/>
      <c r="L10" s="85">
        <v>2</v>
      </c>
      <c r="M10" s="85"/>
      <c r="N10" s="85"/>
      <c r="O10" s="85">
        <v>3020</v>
      </c>
      <c r="P10" s="19">
        <f t="shared" si="3"/>
        <v>56.9811320754717</v>
      </c>
      <c r="Q10" s="85">
        <v>6</v>
      </c>
      <c r="R10" s="19">
        <f t="shared" si="4"/>
        <v>0.11320754716981132</v>
      </c>
    </row>
    <row r="11" spans="1:18" s="30" customFormat="1" ht="26.25" customHeight="1">
      <c r="A11" s="25" t="s">
        <v>5</v>
      </c>
      <c r="B11" s="25">
        <f>SUM(B7:B10)</f>
        <v>9</v>
      </c>
      <c r="C11" s="25">
        <f>SUM(C7:C10)</f>
        <v>185</v>
      </c>
      <c r="D11" s="25">
        <f>SUM(D7:D10)</f>
        <v>184</v>
      </c>
      <c r="E11" s="26">
        <f t="shared" si="0"/>
        <v>99.45945945945947</v>
      </c>
      <c r="F11" s="27">
        <f t="shared" si="1"/>
        <v>1</v>
      </c>
      <c r="G11" s="26">
        <f t="shared" si="2"/>
        <v>0.5405405405405406</v>
      </c>
      <c r="H11" s="28">
        <f>SUM(H7:H10)</f>
        <v>1</v>
      </c>
      <c r="I11" s="28">
        <f aca="true" t="shared" si="5" ref="I11:Q11">SUM(I7:I10)</f>
        <v>0</v>
      </c>
      <c r="J11" s="28">
        <f t="shared" si="5"/>
        <v>0</v>
      </c>
      <c r="K11" s="28">
        <f t="shared" si="5"/>
        <v>0</v>
      </c>
      <c r="L11" s="28">
        <f t="shared" si="5"/>
        <v>3</v>
      </c>
      <c r="M11" s="28">
        <f t="shared" si="5"/>
        <v>0</v>
      </c>
      <c r="N11" s="28">
        <f t="shared" si="5"/>
        <v>0</v>
      </c>
      <c r="O11" s="28">
        <f t="shared" si="5"/>
        <v>10790</v>
      </c>
      <c r="P11" s="29">
        <f t="shared" si="3"/>
        <v>58.32432432432432</v>
      </c>
      <c r="Q11" s="28">
        <f t="shared" si="5"/>
        <v>6</v>
      </c>
      <c r="R11" s="29">
        <f t="shared" si="4"/>
        <v>0.032432432432432434</v>
      </c>
    </row>
    <row r="12" spans="1:18" ht="26.25" customHeight="1">
      <c r="A12" s="20" t="s">
        <v>6</v>
      </c>
      <c r="B12" s="87">
        <v>2</v>
      </c>
      <c r="C12" s="86">
        <v>41</v>
      </c>
      <c r="D12" s="86">
        <v>41</v>
      </c>
      <c r="E12" s="17">
        <f t="shared" si="0"/>
        <v>100</v>
      </c>
      <c r="F12" s="18">
        <f t="shared" si="1"/>
        <v>0</v>
      </c>
      <c r="G12" s="17">
        <f t="shared" si="2"/>
        <v>0</v>
      </c>
      <c r="H12" s="85"/>
      <c r="I12" s="85"/>
      <c r="J12" s="85"/>
      <c r="K12" s="85"/>
      <c r="L12" s="85">
        <v>1</v>
      </c>
      <c r="M12" s="85"/>
      <c r="N12" s="85"/>
      <c r="O12" s="85">
        <v>2678</v>
      </c>
      <c r="P12" s="19">
        <f t="shared" si="3"/>
        <v>65.3170731707317</v>
      </c>
      <c r="Q12" s="85">
        <v>11</v>
      </c>
      <c r="R12" s="19">
        <f t="shared" si="4"/>
        <v>0.2682926829268293</v>
      </c>
    </row>
    <row r="13" spans="1:18" ht="26.25" customHeight="1">
      <c r="A13" s="16" t="s">
        <v>7</v>
      </c>
      <c r="B13" s="85">
        <v>2</v>
      </c>
      <c r="C13" s="86">
        <v>47</v>
      </c>
      <c r="D13" s="86">
        <v>46</v>
      </c>
      <c r="E13" s="17">
        <f t="shared" si="0"/>
        <v>97.87234042553192</v>
      </c>
      <c r="F13" s="18">
        <f t="shared" si="1"/>
        <v>1</v>
      </c>
      <c r="G13" s="17">
        <f t="shared" si="2"/>
        <v>2.127659574468085</v>
      </c>
      <c r="H13" s="85"/>
      <c r="I13" s="85"/>
      <c r="J13" s="85"/>
      <c r="K13" s="85"/>
      <c r="L13" s="85">
        <v>1</v>
      </c>
      <c r="M13" s="85"/>
      <c r="N13" s="85"/>
      <c r="O13" s="85">
        <v>3715</v>
      </c>
      <c r="P13" s="19">
        <f t="shared" si="3"/>
        <v>79.04255319148936</v>
      </c>
      <c r="Q13" s="85">
        <v>2</v>
      </c>
      <c r="R13" s="19">
        <f t="shared" si="4"/>
        <v>0.0425531914893617</v>
      </c>
    </row>
    <row r="14" spans="1:18" ht="26.25" customHeight="1">
      <c r="A14" s="16" t="s">
        <v>8</v>
      </c>
      <c r="B14" s="85">
        <v>2</v>
      </c>
      <c r="C14" s="86">
        <v>33</v>
      </c>
      <c r="D14" s="86">
        <v>33</v>
      </c>
      <c r="E14" s="17">
        <f t="shared" si="0"/>
        <v>100</v>
      </c>
      <c r="F14" s="18">
        <f t="shared" si="1"/>
        <v>0</v>
      </c>
      <c r="G14" s="17">
        <f t="shared" si="2"/>
        <v>0</v>
      </c>
      <c r="H14" s="85"/>
      <c r="I14" s="85"/>
      <c r="J14" s="85"/>
      <c r="K14" s="85"/>
      <c r="L14" s="85"/>
      <c r="M14" s="85"/>
      <c r="N14" s="85"/>
      <c r="O14" s="85">
        <v>1946</v>
      </c>
      <c r="P14" s="19">
        <f t="shared" si="3"/>
        <v>58.96969696969697</v>
      </c>
      <c r="Q14" s="85"/>
      <c r="R14" s="19">
        <f t="shared" si="4"/>
        <v>0</v>
      </c>
    </row>
    <row r="15" spans="1:18" ht="26.25" customHeight="1">
      <c r="A15" s="16" t="s">
        <v>9</v>
      </c>
      <c r="B15" s="85">
        <v>2</v>
      </c>
      <c r="C15" s="86">
        <v>40</v>
      </c>
      <c r="D15" s="86">
        <v>39</v>
      </c>
      <c r="E15" s="17">
        <f t="shared" si="0"/>
        <v>97.5</v>
      </c>
      <c r="F15" s="18">
        <f t="shared" si="1"/>
        <v>1</v>
      </c>
      <c r="G15" s="17">
        <f t="shared" si="2"/>
        <v>2.5</v>
      </c>
      <c r="H15" s="85"/>
      <c r="I15" s="85"/>
      <c r="J15" s="85">
        <v>1</v>
      </c>
      <c r="K15" s="85"/>
      <c r="L15" s="85"/>
      <c r="M15" s="85"/>
      <c r="N15" s="85"/>
      <c r="O15" s="85">
        <v>2650</v>
      </c>
      <c r="P15" s="19">
        <f t="shared" si="3"/>
        <v>66.25</v>
      </c>
      <c r="Q15" s="85"/>
      <c r="R15" s="19">
        <f t="shared" si="4"/>
        <v>0</v>
      </c>
    </row>
    <row r="16" spans="1:18" ht="26.25" customHeight="1">
      <c r="A16" s="16" t="s">
        <v>10</v>
      </c>
      <c r="B16" s="85">
        <v>3</v>
      </c>
      <c r="C16" s="86">
        <v>53</v>
      </c>
      <c r="D16" s="86">
        <v>53</v>
      </c>
      <c r="E16" s="17">
        <f t="shared" si="0"/>
        <v>100</v>
      </c>
      <c r="F16" s="18">
        <f t="shared" si="1"/>
        <v>0</v>
      </c>
      <c r="G16" s="17">
        <f t="shared" si="2"/>
        <v>0</v>
      </c>
      <c r="H16" s="85"/>
      <c r="I16" s="85"/>
      <c r="J16" s="85"/>
      <c r="K16" s="85"/>
      <c r="L16" s="85"/>
      <c r="M16" s="85"/>
      <c r="N16" s="85"/>
      <c r="O16" s="85">
        <v>4212</v>
      </c>
      <c r="P16" s="19">
        <f t="shared" si="3"/>
        <v>79.47169811320755</v>
      </c>
      <c r="Q16" s="85">
        <v>10</v>
      </c>
      <c r="R16" s="19">
        <f t="shared" si="4"/>
        <v>0.18867924528301888</v>
      </c>
    </row>
    <row r="17" spans="1:18" s="30" customFormat="1" ht="26.25" customHeight="1" thickBot="1">
      <c r="A17" s="25" t="s">
        <v>11</v>
      </c>
      <c r="B17" s="25">
        <f>SUM(B12:B16)</f>
        <v>11</v>
      </c>
      <c r="C17" s="25">
        <f>SUM(C12:C16)</f>
        <v>214</v>
      </c>
      <c r="D17" s="25">
        <f>SUM(D12:D16)</f>
        <v>212</v>
      </c>
      <c r="E17" s="31">
        <f t="shared" si="0"/>
        <v>99.06542056074767</v>
      </c>
      <c r="F17" s="32">
        <f t="shared" si="1"/>
        <v>2</v>
      </c>
      <c r="G17" s="31">
        <f t="shared" si="2"/>
        <v>0.9345794392523363</v>
      </c>
      <c r="H17" s="25">
        <f>SUM(H12:H16)</f>
        <v>0</v>
      </c>
      <c r="I17" s="25">
        <f aca="true" t="shared" si="6" ref="I17:Q17">SUM(I12:I16)</f>
        <v>0</v>
      </c>
      <c r="J17" s="25">
        <f t="shared" si="6"/>
        <v>1</v>
      </c>
      <c r="K17" s="25">
        <f t="shared" si="6"/>
        <v>0</v>
      </c>
      <c r="L17" s="25">
        <f t="shared" si="6"/>
        <v>2</v>
      </c>
      <c r="M17" s="25">
        <f t="shared" si="6"/>
        <v>0</v>
      </c>
      <c r="N17" s="25">
        <f t="shared" si="6"/>
        <v>0</v>
      </c>
      <c r="O17" s="25">
        <f t="shared" si="6"/>
        <v>15201</v>
      </c>
      <c r="P17" s="33">
        <f t="shared" si="3"/>
        <v>71.03271028037383</v>
      </c>
      <c r="Q17" s="25">
        <f t="shared" si="6"/>
        <v>23</v>
      </c>
      <c r="R17" s="33">
        <f t="shared" si="4"/>
        <v>0.10747663551401869</v>
      </c>
    </row>
    <row r="18" spans="1:18" s="22" customFormat="1" ht="26.25" customHeight="1" thickBot="1">
      <c r="A18" s="84" t="s">
        <v>12</v>
      </c>
      <c r="B18" s="21">
        <f>SUM(B17,B11)</f>
        <v>20</v>
      </c>
      <c r="C18" s="21">
        <f>SUM(C17,C11)</f>
        <v>399</v>
      </c>
      <c r="D18" s="21">
        <f>SUM(D17,D11)</f>
        <v>396</v>
      </c>
      <c r="E18" s="23">
        <f t="shared" si="0"/>
        <v>99.24812030075188</v>
      </c>
      <c r="F18" s="24">
        <f t="shared" si="1"/>
        <v>3</v>
      </c>
      <c r="G18" s="23">
        <f t="shared" si="2"/>
        <v>0.7518796992481203</v>
      </c>
      <c r="H18" s="21">
        <f>SUM(H17,H11)</f>
        <v>1</v>
      </c>
      <c r="I18" s="21">
        <f aca="true" t="shared" si="7" ref="I18:Q18">SUM(I17,I11)</f>
        <v>0</v>
      </c>
      <c r="J18" s="21">
        <f t="shared" si="7"/>
        <v>1</v>
      </c>
      <c r="K18" s="21">
        <f t="shared" si="7"/>
        <v>0</v>
      </c>
      <c r="L18" s="21">
        <f t="shared" si="7"/>
        <v>5</v>
      </c>
      <c r="M18" s="21">
        <f t="shared" si="7"/>
        <v>0</v>
      </c>
      <c r="N18" s="21">
        <f t="shared" si="7"/>
        <v>0</v>
      </c>
      <c r="O18" s="21">
        <f t="shared" si="7"/>
        <v>25991</v>
      </c>
      <c r="P18" s="34">
        <f t="shared" si="3"/>
        <v>65.14035087719299</v>
      </c>
      <c r="Q18" s="21">
        <f t="shared" si="7"/>
        <v>29</v>
      </c>
      <c r="R18" s="35">
        <f t="shared" si="4"/>
        <v>0.07268170426065163</v>
      </c>
    </row>
    <row r="22" spans="1:15" ht="14.25">
      <c r="A22" s="1" t="s">
        <v>41</v>
      </c>
      <c r="D22" s="588">
        <v>42545</v>
      </c>
      <c r="E22" s="589"/>
      <c r="F22" s="589"/>
      <c r="O22" s="1" t="s">
        <v>14</v>
      </c>
    </row>
  </sheetData>
  <sheetProtection sheet="1" objects="1" scenarios="1" selectLockedCells="1"/>
  <mergeCells count="8">
    <mergeCell ref="C1:P1"/>
    <mergeCell ref="D22:F22"/>
    <mergeCell ref="A2:R2"/>
    <mergeCell ref="L4:N5"/>
    <mergeCell ref="H5:J5"/>
    <mergeCell ref="O4:R4"/>
    <mergeCell ref="O5:R5"/>
    <mergeCell ref="Q1:R1"/>
  </mergeCells>
  <printOptions/>
  <pageMargins left="0.17" right="0.29" top="0.44" bottom="0.23" header="0.4921259845" footer="0.2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9.375" style="550" customWidth="1"/>
    <col min="2" max="2" width="9.125" style="550" customWidth="1"/>
    <col min="3" max="3" width="10.625" style="550" customWidth="1"/>
    <col min="4" max="4" width="10.75390625" style="550" customWidth="1"/>
    <col min="5" max="5" width="12.875" style="550" customWidth="1"/>
    <col min="6" max="6" width="13.625" style="550" customWidth="1"/>
    <col min="7" max="7" width="2.25390625" style="550" customWidth="1"/>
    <col min="8" max="16384" width="9.125" style="550" customWidth="1"/>
  </cols>
  <sheetData>
    <row r="1" ht="12.75">
      <c r="F1" s="550" t="s">
        <v>557</v>
      </c>
    </row>
    <row r="2" spans="1:6" s="549" customFormat="1" ht="15">
      <c r="A2" s="548" t="s">
        <v>0</v>
      </c>
      <c r="B2" s="611" t="s">
        <v>536</v>
      </c>
      <c r="C2" s="611"/>
      <c r="D2" s="611"/>
      <c r="E2" s="611"/>
      <c r="F2" s="611"/>
    </row>
    <row r="4" spans="1:6" ht="15.75">
      <c r="A4" s="612" t="s">
        <v>552</v>
      </c>
      <c r="B4" s="612"/>
      <c r="C4" s="612"/>
      <c r="D4" s="612"/>
      <c r="E4" s="612"/>
      <c r="F4" s="612"/>
    </row>
    <row r="5" spans="1:6" ht="15.75">
      <c r="A5" s="613" t="s">
        <v>538</v>
      </c>
      <c r="B5" s="613"/>
      <c r="C5" s="613"/>
      <c r="D5" s="613"/>
      <c r="E5" s="613"/>
      <c r="F5" s="613"/>
    </row>
    <row r="6" spans="1:6" ht="15">
      <c r="A6" s="551"/>
      <c r="B6" s="551"/>
      <c r="C6" s="551"/>
      <c r="D6" s="551"/>
      <c r="E6" s="551"/>
      <c r="F6" s="551"/>
    </row>
    <row r="7" spans="1:6" ht="15">
      <c r="A7" s="614" t="s">
        <v>539</v>
      </c>
      <c r="B7" s="614" t="s">
        <v>425</v>
      </c>
      <c r="C7" s="614" t="s">
        <v>540</v>
      </c>
      <c r="D7" s="614"/>
      <c r="E7" s="614"/>
      <c r="F7" s="614"/>
    </row>
    <row r="8" spans="1:6" ht="15">
      <c r="A8" s="614"/>
      <c r="B8" s="614"/>
      <c r="C8" s="552" t="s">
        <v>541</v>
      </c>
      <c r="D8" s="552" t="s">
        <v>15</v>
      </c>
      <c r="E8" s="552" t="s">
        <v>542</v>
      </c>
      <c r="F8" s="552" t="s">
        <v>15</v>
      </c>
    </row>
    <row r="9" spans="1:6" ht="21" customHeight="1">
      <c r="A9" s="553" t="s">
        <v>543</v>
      </c>
      <c r="B9" s="554">
        <v>71</v>
      </c>
      <c r="C9" s="554">
        <v>71</v>
      </c>
      <c r="D9" s="555">
        <f aca="true" t="shared" si="0" ref="D9:D29">IF(B9=0," ",C9/B9*100)</f>
        <v>100</v>
      </c>
      <c r="E9" s="556">
        <f aca="true" t="shared" si="1" ref="E9:E29">B9-C9</f>
        <v>0</v>
      </c>
      <c r="F9" s="555">
        <f aca="true" t="shared" si="2" ref="F9:F29">IF(B9=0," ",E9/B9*100)</f>
        <v>0</v>
      </c>
    </row>
    <row r="10" spans="1:6" ht="21" customHeight="1">
      <c r="A10" s="553" t="s">
        <v>553</v>
      </c>
      <c r="B10" s="554">
        <v>34</v>
      </c>
      <c r="C10" s="554">
        <v>31</v>
      </c>
      <c r="D10" s="555">
        <f t="shared" si="0"/>
        <v>91.17647058823529</v>
      </c>
      <c r="E10" s="556">
        <f t="shared" si="1"/>
        <v>3</v>
      </c>
      <c r="F10" s="555">
        <f t="shared" si="2"/>
        <v>8.823529411764707</v>
      </c>
    </row>
    <row r="11" spans="1:6" ht="21" customHeight="1">
      <c r="A11" s="553" t="s">
        <v>554</v>
      </c>
      <c r="B11" s="554">
        <v>2</v>
      </c>
      <c r="C11" s="554">
        <v>2</v>
      </c>
      <c r="D11" s="555">
        <f t="shared" si="0"/>
        <v>100</v>
      </c>
      <c r="E11" s="556">
        <f t="shared" si="1"/>
        <v>0</v>
      </c>
      <c r="F11" s="555">
        <f t="shared" si="2"/>
        <v>0</v>
      </c>
    </row>
    <row r="12" spans="1:6" ht="21" customHeight="1">
      <c r="A12" s="553" t="s">
        <v>491</v>
      </c>
      <c r="B12" s="554">
        <v>12</v>
      </c>
      <c r="C12" s="554">
        <v>12</v>
      </c>
      <c r="D12" s="555">
        <f t="shared" si="0"/>
        <v>100</v>
      </c>
      <c r="E12" s="556">
        <f t="shared" si="1"/>
        <v>0</v>
      </c>
      <c r="F12" s="555">
        <f t="shared" si="2"/>
        <v>0</v>
      </c>
    </row>
    <row r="13" spans="1:6" ht="21" customHeight="1">
      <c r="A13" s="553" t="s">
        <v>492</v>
      </c>
      <c r="B13" s="554">
        <v>10</v>
      </c>
      <c r="C13" s="554">
        <v>10</v>
      </c>
      <c r="D13" s="555">
        <f t="shared" si="0"/>
        <v>100</v>
      </c>
      <c r="E13" s="556">
        <f t="shared" si="1"/>
        <v>0</v>
      </c>
      <c r="F13" s="555">
        <f t="shared" si="2"/>
        <v>0</v>
      </c>
    </row>
    <row r="14" spans="1:6" ht="21" customHeight="1">
      <c r="A14" s="553" t="s">
        <v>547</v>
      </c>
      <c r="B14" s="554">
        <v>2</v>
      </c>
      <c r="C14" s="554">
        <v>2</v>
      </c>
      <c r="D14" s="555">
        <f t="shared" si="0"/>
        <v>100</v>
      </c>
      <c r="E14" s="556">
        <f t="shared" si="1"/>
        <v>0</v>
      </c>
      <c r="F14" s="555">
        <f t="shared" si="2"/>
        <v>0</v>
      </c>
    </row>
    <row r="15" spans="1:6" ht="21" customHeight="1">
      <c r="A15" s="553" t="s">
        <v>548</v>
      </c>
      <c r="B15" s="554">
        <v>10</v>
      </c>
      <c r="C15" s="554">
        <v>10</v>
      </c>
      <c r="D15" s="555">
        <f t="shared" si="0"/>
        <v>100</v>
      </c>
      <c r="E15" s="556">
        <f t="shared" si="1"/>
        <v>0</v>
      </c>
      <c r="F15" s="555">
        <f t="shared" si="2"/>
        <v>0</v>
      </c>
    </row>
    <row r="16" spans="1:6" ht="21" customHeight="1">
      <c r="A16" s="553" t="s">
        <v>454</v>
      </c>
      <c r="B16" s="554">
        <v>36</v>
      </c>
      <c r="C16" s="554">
        <v>36</v>
      </c>
      <c r="D16" s="555">
        <f t="shared" si="0"/>
        <v>100</v>
      </c>
      <c r="E16" s="556">
        <f t="shared" si="1"/>
        <v>0</v>
      </c>
      <c r="F16" s="555">
        <f t="shared" si="2"/>
        <v>0</v>
      </c>
    </row>
    <row r="17" spans="1:6" ht="21" customHeight="1">
      <c r="A17" s="557" t="s">
        <v>493</v>
      </c>
      <c r="B17" s="554">
        <v>16</v>
      </c>
      <c r="C17" s="554">
        <v>16</v>
      </c>
      <c r="D17" s="555">
        <f t="shared" si="0"/>
        <v>100</v>
      </c>
      <c r="E17" s="556">
        <f t="shared" si="1"/>
        <v>0</v>
      </c>
      <c r="F17" s="555">
        <f t="shared" si="2"/>
        <v>0</v>
      </c>
    </row>
    <row r="18" spans="1:6" ht="21" customHeight="1">
      <c r="A18" s="553" t="s">
        <v>470</v>
      </c>
      <c r="B18" s="554">
        <v>3</v>
      </c>
      <c r="C18" s="554">
        <v>3</v>
      </c>
      <c r="D18" s="555">
        <f t="shared" si="0"/>
        <v>100</v>
      </c>
      <c r="E18" s="556">
        <f t="shared" si="1"/>
        <v>0</v>
      </c>
      <c r="F18" s="555">
        <f t="shared" si="2"/>
        <v>0</v>
      </c>
    </row>
    <row r="19" spans="1:6" ht="21" customHeight="1">
      <c r="A19" s="553" t="s">
        <v>495</v>
      </c>
      <c r="B19" s="554">
        <v>18</v>
      </c>
      <c r="C19" s="554">
        <v>18</v>
      </c>
      <c r="D19" s="555">
        <f t="shared" si="0"/>
        <v>100</v>
      </c>
      <c r="E19" s="556">
        <f t="shared" si="1"/>
        <v>0</v>
      </c>
      <c r="F19" s="555">
        <f t="shared" si="2"/>
        <v>0</v>
      </c>
    </row>
    <row r="20" spans="1:6" ht="21" customHeight="1">
      <c r="A20" s="553" t="s">
        <v>473</v>
      </c>
      <c r="B20" s="554">
        <v>9</v>
      </c>
      <c r="C20" s="554">
        <v>9</v>
      </c>
      <c r="D20" s="555">
        <f t="shared" si="0"/>
        <v>100</v>
      </c>
      <c r="E20" s="556">
        <f t="shared" si="1"/>
        <v>0</v>
      </c>
      <c r="F20" s="555">
        <f t="shared" si="2"/>
        <v>0</v>
      </c>
    </row>
    <row r="21" spans="1:6" ht="21" customHeight="1">
      <c r="A21" s="553" t="s">
        <v>478</v>
      </c>
      <c r="B21" s="554">
        <v>18</v>
      </c>
      <c r="C21" s="554">
        <v>18</v>
      </c>
      <c r="D21" s="555">
        <f t="shared" si="0"/>
        <v>100</v>
      </c>
      <c r="E21" s="556">
        <f t="shared" si="1"/>
        <v>0</v>
      </c>
      <c r="F21" s="555">
        <f t="shared" si="2"/>
        <v>0</v>
      </c>
    </row>
    <row r="22" spans="1:6" ht="21" customHeight="1">
      <c r="A22" s="558"/>
      <c r="B22" s="554"/>
      <c r="C22" s="554"/>
      <c r="D22" s="555" t="str">
        <f t="shared" si="0"/>
        <v> </v>
      </c>
      <c r="E22" s="556">
        <f t="shared" si="1"/>
        <v>0</v>
      </c>
      <c r="F22" s="555" t="str">
        <f t="shared" si="2"/>
        <v> </v>
      </c>
    </row>
    <row r="23" spans="1:6" ht="21" customHeight="1">
      <c r="A23" s="558"/>
      <c r="B23" s="554"/>
      <c r="C23" s="554"/>
      <c r="D23" s="555" t="str">
        <f>IF(B23=0," ",C23/B23*100)</f>
        <v> </v>
      </c>
      <c r="E23" s="556">
        <f>B23-C23</f>
        <v>0</v>
      </c>
      <c r="F23" s="555" t="str">
        <f>IF(B23=0," ",E23/B23*100)</f>
        <v> </v>
      </c>
    </row>
    <row r="24" spans="1:6" ht="21" customHeight="1">
      <c r="A24" s="558"/>
      <c r="B24" s="554"/>
      <c r="C24" s="554"/>
      <c r="D24" s="555" t="str">
        <f>IF(B24=0," ",C24/B24*100)</f>
        <v> </v>
      </c>
      <c r="E24" s="556">
        <f>B24-C24</f>
        <v>0</v>
      </c>
      <c r="F24" s="555" t="str">
        <f>IF(B24=0," ",E24/B24*100)</f>
        <v> </v>
      </c>
    </row>
    <row r="25" spans="1:6" ht="21" customHeight="1">
      <c r="A25" s="558"/>
      <c r="B25" s="554"/>
      <c r="C25" s="554"/>
      <c r="D25" s="555" t="str">
        <f t="shared" si="0"/>
        <v> </v>
      </c>
      <c r="E25" s="556">
        <f t="shared" si="1"/>
        <v>0</v>
      </c>
      <c r="F25" s="555" t="str">
        <f t="shared" si="2"/>
        <v> </v>
      </c>
    </row>
    <row r="26" spans="1:6" ht="21" customHeight="1">
      <c r="A26" s="558"/>
      <c r="B26" s="554"/>
      <c r="C26" s="554"/>
      <c r="D26" s="555" t="str">
        <f t="shared" si="0"/>
        <v> </v>
      </c>
      <c r="E26" s="556">
        <f t="shared" si="1"/>
        <v>0</v>
      </c>
      <c r="F26" s="555" t="str">
        <f t="shared" si="2"/>
        <v> </v>
      </c>
    </row>
    <row r="27" spans="1:6" ht="21" customHeight="1">
      <c r="A27" s="558"/>
      <c r="B27" s="554"/>
      <c r="C27" s="554"/>
      <c r="D27" s="555" t="str">
        <f t="shared" si="0"/>
        <v> </v>
      </c>
      <c r="E27" s="556">
        <f t="shared" si="1"/>
        <v>0</v>
      </c>
      <c r="F27" s="555" t="str">
        <f t="shared" si="2"/>
        <v> </v>
      </c>
    </row>
    <row r="28" spans="1:6" ht="21" customHeight="1" thickBot="1">
      <c r="A28" s="559"/>
      <c r="B28" s="560"/>
      <c r="C28" s="560"/>
      <c r="D28" s="561" t="str">
        <f t="shared" si="0"/>
        <v> </v>
      </c>
      <c r="E28" s="562">
        <f t="shared" si="1"/>
        <v>0</v>
      </c>
      <c r="F28" s="561" t="str">
        <f t="shared" si="2"/>
        <v> </v>
      </c>
    </row>
    <row r="29" spans="1:6" s="568" customFormat="1" ht="21" customHeight="1" thickBot="1">
      <c r="A29" s="563" t="s">
        <v>16</v>
      </c>
      <c r="B29" s="564">
        <f>SUM(B9:B28)</f>
        <v>241</v>
      </c>
      <c r="C29" s="564">
        <f>SUM(C9:C28)</f>
        <v>238</v>
      </c>
      <c r="D29" s="565">
        <f t="shared" si="0"/>
        <v>98.7551867219917</v>
      </c>
      <c r="E29" s="566">
        <f t="shared" si="1"/>
        <v>3</v>
      </c>
      <c r="F29" s="567">
        <f t="shared" si="2"/>
        <v>1.2448132780082988</v>
      </c>
    </row>
    <row r="37" spans="5:6" ht="12.75">
      <c r="E37" s="608"/>
      <c r="F37" s="608"/>
    </row>
    <row r="38" spans="1:5" s="549" customFormat="1" ht="15">
      <c r="A38" s="548" t="s">
        <v>551</v>
      </c>
      <c r="B38" s="609">
        <v>42256</v>
      </c>
      <c r="C38" s="610"/>
      <c r="E38" s="549" t="s">
        <v>14</v>
      </c>
    </row>
    <row r="39" spans="1:5" s="549" customFormat="1" ht="15">
      <c r="A39" s="548"/>
      <c r="B39" s="568"/>
      <c r="E39" s="569"/>
    </row>
    <row r="40" spans="1:5" s="549" customFormat="1" ht="15">
      <c r="A40" s="548"/>
      <c r="B40" s="568"/>
      <c r="E40" s="569"/>
    </row>
    <row r="41" spans="1:5" s="549" customFormat="1" ht="15">
      <c r="A41" s="548"/>
      <c r="B41" s="568"/>
      <c r="E41" s="569"/>
    </row>
    <row r="42" spans="1:5" s="549" customFormat="1" ht="15">
      <c r="A42" s="548"/>
      <c r="B42" s="568"/>
      <c r="E42" s="569"/>
    </row>
    <row r="43" spans="1:5" s="549" customFormat="1" ht="15">
      <c r="A43" s="548"/>
      <c r="B43" s="568"/>
      <c r="E43" s="569"/>
    </row>
    <row r="78" spans="1:6" ht="15">
      <c r="A78" s="548"/>
      <c r="B78" s="568"/>
      <c r="C78" s="549"/>
      <c r="D78" s="549"/>
      <c r="E78" s="549"/>
      <c r="F78" s="549"/>
    </row>
    <row r="79" spans="1:6" ht="15">
      <c r="A79" s="548"/>
      <c r="B79" s="568"/>
      <c r="C79" s="549"/>
      <c r="D79" s="549"/>
      <c r="E79" s="569"/>
      <c r="F79" s="549"/>
    </row>
    <row r="80" spans="1:6" ht="15">
      <c r="A80" s="548"/>
      <c r="B80" s="568"/>
      <c r="C80" s="549"/>
      <c r="D80" s="549"/>
      <c r="E80" s="569"/>
      <c r="F80" s="549"/>
    </row>
    <row r="81" spans="1:6" ht="15">
      <c r="A81" s="548"/>
      <c r="B81" s="568"/>
      <c r="C81" s="549"/>
      <c r="D81" s="549"/>
      <c r="E81" s="569"/>
      <c r="F81" s="549"/>
    </row>
    <row r="82" spans="1:6" ht="15">
      <c r="A82" s="548"/>
      <c r="B82" s="568"/>
      <c r="C82" s="549"/>
      <c r="D82" s="549"/>
      <c r="E82" s="569"/>
      <c r="F82" s="549"/>
    </row>
    <row r="83" spans="1:6" ht="15">
      <c r="A83" s="548"/>
      <c r="B83" s="568"/>
      <c r="C83" s="549"/>
      <c r="D83" s="549"/>
      <c r="E83" s="569"/>
      <c r="F83" s="549"/>
    </row>
  </sheetData>
  <sheetProtection selectLockedCells="1"/>
  <mergeCells count="8">
    <mergeCell ref="E37:F37"/>
    <mergeCell ref="B38:C38"/>
    <mergeCell ref="B2:F2"/>
    <mergeCell ref="A4:F4"/>
    <mergeCell ref="A5:F5"/>
    <mergeCell ref="A7:A8"/>
    <mergeCell ref="B7:B8"/>
    <mergeCell ref="C7:F7"/>
  </mergeCells>
  <printOptions/>
  <pageMargins left="1.01" right="0.52" top="0.82" bottom="0.28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7.625" style="199" customWidth="1"/>
    <col min="2" max="2" width="9.75390625" style="1" customWidth="1"/>
    <col min="3" max="3" width="8.875" style="1" customWidth="1"/>
    <col min="4" max="4" width="10.25390625" style="226" customWidth="1"/>
    <col min="5" max="5" width="12.375" style="1" customWidth="1"/>
    <col min="6" max="6" width="15.875" style="1" customWidth="1"/>
    <col min="7" max="7" width="7.375" style="1" customWidth="1"/>
    <col min="8" max="16384" width="9.125" style="1" customWidth="1"/>
  </cols>
  <sheetData>
    <row r="1" ht="15">
      <c r="F1" s="1" t="s">
        <v>558</v>
      </c>
    </row>
    <row r="2" spans="1:6" ht="15">
      <c r="A2" s="199" t="s">
        <v>0</v>
      </c>
      <c r="B2" s="615" t="s">
        <v>536</v>
      </c>
      <c r="C2" s="615"/>
      <c r="D2" s="615"/>
      <c r="E2" s="615"/>
      <c r="F2" s="615"/>
    </row>
    <row r="4" spans="1:6" ht="15">
      <c r="A4" s="616" t="s">
        <v>537</v>
      </c>
      <c r="B4" s="616"/>
      <c r="C4" s="616"/>
      <c r="D4" s="616"/>
      <c r="E4" s="616"/>
      <c r="F4" s="616"/>
    </row>
    <row r="5" spans="1:6" ht="15">
      <c r="A5" s="617" t="s">
        <v>538</v>
      </c>
      <c r="B5" s="617"/>
      <c r="C5" s="617"/>
      <c r="D5" s="617"/>
      <c r="E5" s="617"/>
      <c r="F5" s="617"/>
    </row>
    <row r="6" spans="1:4" ht="14.25">
      <c r="A6" s="1"/>
      <c r="D6" s="1"/>
    </row>
    <row r="7" spans="1:6" ht="14.25">
      <c r="A7" s="531" t="s">
        <v>539</v>
      </c>
      <c r="B7" s="618" t="s">
        <v>425</v>
      </c>
      <c r="C7" s="618" t="s">
        <v>540</v>
      </c>
      <c r="D7" s="618"/>
      <c r="E7" s="618"/>
      <c r="F7" s="618"/>
    </row>
    <row r="8" spans="1:6" ht="14.25">
      <c r="A8" s="533"/>
      <c r="B8" s="618"/>
      <c r="C8" s="532" t="s">
        <v>541</v>
      </c>
      <c r="D8" s="532" t="s">
        <v>15</v>
      </c>
      <c r="E8" s="532" t="s">
        <v>542</v>
      </c>
      <c r="F8" s="532" t="s">
        <v>15</v>
      </c>
    </row>
    <row r="9" spans="1:6" ht="17.25" customHeight="1">
      <c r="A9" s="534" t="s">
        <v>543</v>
      </c>
      <c r="B9" s="217">
        <v>56</v>
      </c>
      <c r="C9" s="217">
        <v>56</v>
      </c>
      <c r="D9" s="535">
        <f aca="true" t="shared" si="0" ref="D9:D36">IF(B9=0," ",C9/B9*100)</f>
        <v>100</v>
      </c>
      <c r="E9" s="215">
        <f aca="true" t="shared" si="1" ref="E9:E36">B9-C9</f>
        <v>0</v>
      </c>
      <c r="F9" s="535">
        <f aca="true" t="shared" si="2" ref="F9:F36">IF(B9=0," ",E9/B9*100)</f>
        <v>0</v>
      </c>
    </row>
    <row r="10" spans="1:6" ht="17.25" customHeight="1">
      <c r="A10" s="534" t="s">
        <v>510</v>
      </c>
      <c r="B10" s="217">
        <v>48</v>
      </c>
      <c r="C10" s="217">
        <v>45</v>
      </c>
      <c r="D10" s="535">
        <f t="shared" si="0"/>
        <v>93.75</v>
      </c>
      <c r="E10" s="215">
        <f t="shared" si="1"/>
        <v>3</v>
      </c>
      <c r="F10" s="536">
        <f t="shared" si="2"/>
        <v>6.25</v>
      </c>
    </row>
    <row r="11" spans="1:6" ht="17.25" customHeight="1">
      <c r="A11" s="534" t="s">
        <v>544</v>
      </c>
      <c r="B11" s="217">
        <v>24</v>
      </c>
      <c r="C11" s="217">
        <v>14</v>
      </c>
      <c r="D11" s="535">
        <f t="shared" si="0"/>
        <v>58.333333333333336</v>
      </c>
      <c r="E11" s="215">
        <f t="shared" si="1"/>
        <v>10</v>
      </c>
      <c r="F11" s="536">
        <f t="shared" si="2"/>
        <v>41.66666666666667</v>
      </c>
    </row>
    <row r="12" spans="1:6" ht="17.25" customHeight="1">
      <c r="A12" s="537" t="s">
        <v>545</v>
      </c>
      <c r="B12" s="217"/>
      <c r="C12" s="217"/>
      <c r="D12" s="535" t="str">
        <f t="shared" si="0"/>
        <v> </v>
      </c>
      <c r="E12" s="215">
        <f t="shared" si="1"/>
        <v>0</v>
      </c>
      <c r="F12" s="536" t="str">
        <f t="shared" si="2"/>
        <v> </v>
      </c>
    </row>
    <row r="13" spans="1:6" ht="17.25" customHeight="1">
      <c r="A13" s="537" t="s">
        <v>546</v>
      </c>
      <c r="B13" s="217"/>
      <c r="C13" s="217"/>
      <c r="D13" s="535" t="str">
        <f t="shared" si="0"/>
        <v> </v>
      </c>
      <c r="E13" s="215">
        <f t="shared" si="1"/>
        <v>0</v>
      </c>
      <c r="F13" s="536" t="str">
        <f t="shared" si="2"/>
        <v> </v>
      </c>
    </row>
    <row r="14" spans="1:6" ht="17.25" customHeight="1">
      <c r="A14" s="534" t="s">
        <v>512</v>
      </c>
      <c r="B14" s="217">
        <v>15</v>
      </c>
      <c r="C14" s="217">
        <v>15</v>
      </c>
      <c r="D14" s="535">
        <f t="shared" si="0"/>
        <v>100</v>
      </c>
      <c r="E14" s="215">
        <f t="shared" si="1"/>
        <v>0</v>
      </c>
      <c r="F14" s="536">
        <f t="shared" si="2"/>
        <v>0</v>
      </c>
    </row>
    <row r="15" spans="1:6" ht="17.25" customHeight="1">
      <c r="A15" s="534" t="s">
        <v>514</v>
      </c>
      <c r="B15" s="217">
        <v>12</v>
      </c>
      <c r="C15" s="217">
        <v>12</v>
      </c>
      <c r="D15" s="535">
        <f t="shared" si="0"/>
        <v>100</v>
      </c>
      <c r="E15" s="215">
        <f t="shared" si="1"/>
        <v>0</v>
      </c>
      <c r="F15" s="536">
        <f t="shared" si="2"/>
        <v>0</v>
      </c>
    </row>
    <row r="16" spans="1:6" ht="17.25" customHeight="1">
      <c r="A16" s="534" t="s">
        <v>516</v>
      </c>
      <c r="B16" s="217">
        <v>17</v>
      </c>
      <c r="C16" s="217">
        <v>17</v>
      </c>
      <c r="D16" s="535">
        <f t="shared" si="0"/>
        <v>100</v>
      </c>
      <c r="E16" s="215">
        <f t="shared" si="1"/>
        <v>0</v>
      </c>
      <c r="F16" s="536">
        <f t="shared" si="2"/>
        <v>0</v>
      </c>
    </row>
    <row r="17" spans="1:6" ht="17.25" customHeight="1">
      <c r="A17" s="534" t="s">
        <v>518</v>
      </c>
      <c r="B17" s="217">
        <v>17</v>
      </c>
      <c r="C17" s="217">
        <v>17</v>
      </c>
      <c r="D17" s="535">
        <f t="shared" si="0"/>
        <v>100</v>
      </c>
      <c r="E17" s="215">
        <f t="shared" si="1"/>
        <v>0</v>
      </c>
      <c r="F17" s="536">
        <f t="shared" si="2"/>
        <v>0</v>
      </c>
    </row>
    <row r="18" spans="1:6" ht="17.25" customHeight="1">
      <c r="A18" s="534" t="s">
        <v>520</v>
      </c>
      <c r="B18" s="217">
        <v>16</v>
      </c>
      <c r="C18" s="217">
        <v>16</v>
      </c>
      <c r="D18" s="535">
        <f t="shared" si="0"/>
        <v>100</v>
      </c>
      <c r="E18" s="215">
        <f t="shared" si="1"/>
        <v>0</v>
      </c>
      <c r="F18" s="536">
        <f t="shared" si="2"/>
        <v>0</v>
      </c>
    </row>
    <row r="19" spans="1:6" ht="17.25" customHeight="1">
      <c r="A19" s="537" t="s">
        <v>522</v>
      </c>
      <c r="B19" s="217">
        <v>7</v>
      </c>
      <c r="C19" s="217">
        <v>0</v>
      </c>
      <c r="D19" s="535">
        <f t="shared" si="0"/>
        <v>0</v>
      </c>
      <c r="E19" s="215">
        <f t="shared" si="1"/>
        <v>7</v>
      </c>
      <c r="F19" s="536">
        <f t="shared" si="2"/>
        <v>100</v>
      </c>
    </row>
    <row r="20" spans="1:6" ht="17.25" customHeight="1">
      <c r="A20" s="538" t="s">
        <v>547</v>
      </c>
      <c r="B20" s="217">
        <v>4</v>
      </c>
      <c r="C20" s="217">
        <v>4</v>
      </c>
      <c r="D20" s="535">
        <f t="shared" si="0"/>
        <v>100</v>
      </c>
      <c r="E20" s="215">
        <f t="shared" si="1"/>
        <v>0</v>
      </c>
      <c r="F20" s="536">
        <f t="shared" si="2"/>
        <v>0</v>
      </c>
    </row>
    <row r="21" spans="1:6" ht="17.25" customHeight="1">
      <c r="A21" s="539" t="s">
        <v>548</v>
      </c>
      <c r="B21" s="217">
        <v>12</v>
      </c>
      <c r="C21" s="217">
        <v>12</v>
      </c>
      <c r="D21" s="535">
        <f t="shared" si="0"/>
        <v>100</v>
      </c>
      <c r="E21" s="215">
        <f t="shared" si="1"/>
        <v>0</v>
      </c>
      <c r="F21" s="536">
        <f t="shared" si="2"/>
        <v>0</v>
      </c>
    </row>
    <row r="22" spans="1:6" ht="17.25" customHeight="1">
      <c r="A22" s="537" t="s">
        <v>454</v>
      </c>
      <c r="B22" s="217">
        <v>49</v>
      </c>
      <c r="C22" s="217">
        <v>49</v>
      </c>
      <c r="D22" s="535">
        <f t="shared" si="0"/>
        <v>100</v>
      </c>
      <c r="E22" s="215">
        <f t="shared" si="1"/>
        <v>0</v>
      </c>
      <c r="F22" s="536">
        <f t="shared" si="2"/>
        <v>0</v>
      </c>
    </row>
    <row r="23" spans="1:6" ht="17.25" customHeight="1">
      <c r="A23" s="537" t="s">
        <v>456</v>
      </c>
      <c r="B23" s="217">
        <v>17</v>
      </c>
      <c r="C23" s="217">
        <v>17</v>
      </c>
      <c r="D23" s="535">
        <f t="shared" si="0"/>
        <v>100</v>
      </c>
      <c r="E23" s="215">
        <f t="shared" si="1"/>
        <v>0</v>
      </c>
      <c r="F23" s="536">
        <f t="shared" si="2"/>
        <v>0</v>
      </c>
    </row>
    <row r="24" spans="1:6" ht="17.25" customHeight="1">
      <c r="A24" s="537" t="s">
        <v>532</v>
      </c>
      <c r="B24" s="217">
        <v>3</v>
      </c>
      <c r="C24" s="217">
        <v>3</v>
      </c>
      <c r="D24" s="535">
        <f t="shared" si="0"/>
        <v>100</v>
      </c>
      <c r="E24" s="215">
        <f t="shared" si="1"/>
        <v>0</v>
      </c>
      <c r="F24" s="536">
        <f t="shared" si="2"/>
        <v>0</v>
      </c>
    </row>
    <row r="25" spans="1:6" ht="17.25" customHeight="1">
      <c r="A25" s="537" t="s">
        <v>525</v>
      </c>
      <c r="B25" s="217">
        <v>16</v>
      </c>
      <c r="C25" s="217">
        <v>14</v>
      </c>
      <c r="D25" s="535">
        <f t="shared" si="0"/>
        <v>87.5</v>
      </c>
      <c r="E25" s="215">
        <f t="shared" si="1"/>
        <v>2</v>
      </c>
      <c r="F25" s="536">
        <f t="shared" si="2"/>
        <v>12.5</v>
      </c>
    </row>
    <row r="26" spans="1:6" ht="17.25" customHeight="1">
      <c r="A26" s="538" t="s">
        <v>473</v>
      </c>
      <c r="B26" s="217">
        <v>6</v>
      </c>
      <c r="C26" s="217">
        <v>6</v>
      </c>
      <c r="D26" s="535">
        <f t="shared" si="0"/>
        <v>100</v>
      </c>
      <c r="E26" s="215">
        <f t="shared" si="1"/>
        <v>0</v>
      </c>
      <c r="F26" s="536">
        <f t="shared" si="2"/>
        <v>0</v>
      </c>
    </row>
    <row r="27" spans="1:6" ht="17.25" customHeight="1">
      <c r="A27" s="538" t="s">
        <v>495</v>
      </c>
      <c r="B27" s="217">
        <v>8</v>
      </c>
      <c r="C27" s="217">
        <v>8</v>
      </c>
      <c r="D27" s="535">
        <f t="shared" si="0"/>
        <v>100</v>
      </c>
      <c r="E27" s="215">
        <f t="shared" si="1"/>
        <v>0</v>
      </c>
      <c r="F27" s="536">
        <f t="shared" si="2"/>
        <v>0</v>
      </c>
    </row>
    <row r="28" spans="1:6" ht="17.25" customHeight="1">
      <c r="A28" s="538" t="s">
        <v>549</v>
      </c>
      <c r="B28" s="217">
        <v>2</v>
      </c>
      <c r="C28" s="217">
        <v>2</v>
      </c>
      <c r="D28" s="535">
        <f t="shared" si="0"/>
        <v>100</v>
      </c>
      <c r="E28" s="215">
        <f t="shared" si="1"/>
        <v>0</v>
      </c>
      <c r="F28" s="536">
        <f t="shared" si="2"/>
        <v>0</v>
      </c>
    </row>
    <row r="29" spans="1:6" ht="17.25" customHeight="1">
      <c r="A29" s="538" t="s">
        <v>550</v>
      </c>
      <c r="B29" s="217">
        <v>32</v>
      </c>
      <c r="C29" s="217">
        <v>22</v>
      </c>
      <c r="D29" s="535">
        <f t="shared" si="0"/>
        <v>68.75</v>
      </c>
      <c r="E29" s="215">
        <f t="shared" si="1"/>
        <v>10</v>
      </c>
      <c r="F29" s="536">
        <f t="shared" si="2"/>
        <v>31.25</v>
      </c>
    </row>
    <row r="30" spans="1:6" ht="17.25" customHeight="1">
      <c r="A30" s="539" t="s">
        <v>528</v>
      </c>
      <c r="B30" s="217">
        <v>40</v>
      </c>
      <c r="C30" s="217">
        <v>40</v>
      </c>
      <c r="D30" s="535">
        <f t="shared" si="0"/>
        <v>100</v>
      </c>
      <c r="E30" s="215">
        <f t="shared" si="1"/>
        <v>0</v>
      </c>
      <c r="F30" s="536">
        <f t="shared" si="2"/>
        <v>0</v>
      </c>
    </row>
    <row r="31" spans="1:6" ht="17.25" customHeight="1">
      <c r="A31" s="539"/>
      <c r="B31" s="217"/>
      <c r="C31" s="217"/>
      <c r="D31" s="535" t="str">
        <f>IF(B31=0," ",C31/B31*100)</f>
        <v> </v>
      </c>
      <c r="E31" s="215">
        <f>B31-C31</f>
        <v>0</v>
      </c>
      <c r="F31" s="536" t="str">
        <f>IF(B31=0," ",E31/B31*100)</f>
        <v> </v>
      </c>
    </row>
    <row r="32" spans="1:6" ht="17.25" customHeight="1">
      <c r="A32" s="539"/>
      <c r="B32" s="217"/>
      <c r="C32" s="217"/>
      <c r="D32" s="535" t="str">
        <f>IF(B32=0," ",C32/B32*100)</f>
        <v> </v>
      </c>
      <c r="E32" s="215">
        <f>B32-C32</f>
        <v>0</v>
      </c>
      <c r="F32" s="536" t="str">
        <f>IF(B32=0," ",E32/B32*100)</f>
        <v> </v>
      </c>
    </row>
    <row r="33" spans="1:6" ht="17.25" customHeight="1">
      <c r="A33" s="539"/>
      <c r="B33" s="217"/>
      <c r="C33" s="217"/>
      <c r="D33" s="535" t="str">
        <f t="shared" si="0"/>
        <v> </v>
      </c>
      <c r="E33" s="215">
        <f t="shared" si="1"/>
        <v>0</v>
      </c>
      <c r="F33" s="536" t="str">
        <f t="shared" si="2"/>
        <v> </v>
      </c>
    </row>
    <row r="34" spans="1:6" ht="17.25" customHeight="1">
      <c r="A34" s="539"/>
      <c r="B34" s="217"/>
      <c r="C34" s="217"/>
      <c r="D34" s="535" t="str">
        <f t="shared" si="0"/>
        <v> </v>
      </c>
      <c r="E34" s="215">
        <f t="shared" si="1"/>
        <v>0</v>
      </c>
      <c r="F34" s="536" t="str">
        <f t="shared" si="2"/>
        <v> </v>
      </c>
    </row>
    <row r="35" spans="1:6" ht="17.25" customHeight="1">
      <c r="A35" s="540"/>
      <c r="B35" s="221"/>
      <c r="C35" s="221"/>
      <c r="D35" s="535" t="str">
        <f t="shared" si="0"/>
        <v> </v>
      </c>
      <c r="E35" s="215">
        <f t="shared" si="1"/>
        <v>0</v>
      </c>
      <c r="F35" s="536" t="str">
        <f t="shared" si="2"/>
        <v> </v>
      </c>
    </row>
    <row r="36" spans="1:6" ht="17.25" customHeight="1" thickBot="1">
      <c r="A36" s="541"/>
      <c r="B36" s="217"/>
      <c r="C36" s="217"/>
      <c r="D36" s="535" t="str">
        <f t="shared" si="0"/>
        <v> </v>
      </c>
      <c r="E36" s="215">
        <f t="shared" si="1"/>
        <v>0</v>
      </c>
      <c r="F36" s="536" t="str">
        <f t="shared" si="2"/>
        <v> </v>
      </c>
    </row>
    <row r="37" spans="1:6" ht="17.25" customHeight="1" thickBot="1">
      <c r="A37" s="542" t="s">
        <v>16</v>
      </c>
      <c r="B37" s="543">
        <f>SUM(B9:B36)</f>
        <v>401</v>
      </c>
      <c r="C37" s="543">
        <f>SUM(C9:C36)</f>
        <v>369</v>
      </c>
      <c r="D37" s="544">
        <f>IF(B37=0," ",C37/B37*100)</f>
        <v>92.01995012468828</v>
      </c>
      <c r="E37" s="543">
        <f>SUM(E9:E36)</f>
        <v>32</v>
      </c>
      <c r="F37" s="545">
        <f>IF(B37=0," ",E37/B37*100)</f>
        <v>7.98004987531172</v>
      </c>
    </row>
    <row r="38" spans="1:6" ht="17.25" customHeight="1">
      <c r="A38" s="1"/>
      <c r="C38" s="226"/>
      <c r="D38" s="546"/>
      <c r="E38" s="226"/>
      <c r="F38" s="546"/>
    </row>
    <row r="41" ht="15">
      <c r="F41" s="547"/>
    </row>
    <row r="42" spans="1:6" ht="15">
      <c r="A42" s="199" t="s">
        <v>551</v>
      </c>
      <c r="B42" s="609">
        <v>42256</v>
      </c>
      <c r="C42" s="610"/>
      <c r="F42" s="1" t="s">
        <v>14</v>
      </c>
    </row>
  </sheetData>
  <sheetProtection insertRows="0" selectLockedCells="1"/>
  <mergeCells count="6">
    <mergeCell ref="B2:F2"/>
    <mergeCell ref="A4:F4"/>
    <mergeCell ref="A5:F5"/>
    <mergeCell ref="B7:B8"/>
    <mergeCell ref="C7:F7"/>
    <mergeCell ref="B42:C42"/>
  </mergeCells>
  <printOptions/>
  <pageMargins left="0.93" right="0.4" top="0.64" bottom="0.57" header="0.66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G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6" customWidth="1"/>
    <col min="2" max="2" width="19.875" style="36" customWidth="1"/>
    <col min="3" max="32" width="3.875" style="36" customWidth="1"/>
    <col min="33" max="33" width="4.25390625" style="36" customWidth="1"/>
    <col min="34" max="34" width="0.74609375" style="36" customWidth="1"/>
    <col min="35" max="16384" width="9.125" style="36" customWidth="1"/>
  </cols>
  <sheetData>
    <row r="1" spans="31:33" ht="12.75">
      <c r="AE1" s="622" t="s">
        <v>559</v>
      </c>
      <c r="AF1" s="623"/>
      <c r="AG1" s="623"/>
    </row>
    <row r="2" spans="1:33" ht="15">
      <c r="A2" s="616" t="s">
        <v>403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</row>
    <row r="3" ht="12" thickBot="1"/>
    <row r="4" spans="3:32" s="37" customFormat="1" ht="18" customHeight="1">
      <c r="C4" s="38" t="s">
        <v>43</v>
      </c>
      <c r="D4" s="39"/>
      <c r="E4" s="40" t="s">
        <v>44</v>
      </c>
      <c r="F4" s="40"/>
      <c r="G4" s="40"/>
      <c r="H4" s="40"/>
      <c r="I4" s="40"/>
      <c r="J4" s="40"/>
      <c r="K4" s="38" t="s">
        <v>45</v>
      </c>
      <c r="L4" s="41"/>
      <c r="M4" s="41"/>
      <c r="N4" s="41"/>
      <c r="O4" s="41"/>
      <c r="P4" s="39"/>
      <c r="Q4" s="40" t="s">
        <v>46</v>
      </c>
      <c r="R4" s="40"/>
      <c r="S4" s="40"/>
      <c r="T4" s="40"/>
      <c r="U4" s="40"/>
      <c r="V4" s="40"/>
      <c r="W4" s="40"/>
      <c r="X4" s="40"/>
      <c r="Y4" s="38" t="s">
        <v>47</v>
      </c>
      <c r="Z4" s="41"/>
      <c r="AA4" s="41"/>
      <c r="AB4" s="41"/>
      <c r="AC4" s="41"/>
      <c r="AD4" s="41"/>
      <c r="AE4" s="41"/>
      <c r="AF4" s="39"/>
    </row>
    <row r="5" spans="1:32" ht="18" customHeight="1">
      <c r="A5" s="42" t="s">
        <v>48</v>
      </c>
      <c r="B5" s="42"/>
      <c r="C5" s="43" t="s">
        <v>49</v>
      </c>
      <c r="D5" s="44"/>
      <c r="E5" s="45" t="s">
        <v>50</v>
      </c>
      <c r="F5" s="45"/>
      <c r="G5" s="45" t="s">
        <v>51</v>
      </c>
      <c r="H5" s="45"/>
      <c r="I5" s="45" t="s">
        <v>52</v>
      </c>
      <c r="J5" s="45"/>
      <c r="K5" s="43" t="s">
        <v>50</v>
      </c>
      <c r="L5" s="45"/>
      <c r="M5" s="45" t="s">
        <v>51</v>
      </c>
      <c r="N5" s="45"/>
      <c r="O5" s="45" t="s">
        <v>52</v>
      </c>
      <c r="P5" s="44"/>
      <c r="Q5" s="45" t="s">
        <v>50</v>
      </c>
      <c r="R5" s="45"/>
      <c r="S5" s="45" t="s">
        <v>51</v>
      </c>
      <c r="T5" s="45"/>
      <c r="U5" s="45" t="s">
        <v>52</v>
      </c>
      <c r="V5" s="45"/>
      <c r="W5" s="45" t="s">
        <v>53</v>
      </c>
      <c r="X5" s="45"/>
      <c r="Y5" s="43" t="s">
        <v>50</v>
      </c>
      <c r="Z5" s="45"/>
      <c r="AA5" s="45" t="s">
        <v>51</v>
      </c>
      <c r="AB5" s="45"/>
      <c r="AC5" s="45" t="s">
        <v>52</v>
      </c>
      <c r="AD5" s="45"/>
      <c r="AE5" s="45" t="s">
        <v>53</v>
      </c>
      <c r="AF5" s="44"/>
    </row>
    <row r="6" spans="1:33" s="52" customFormat="1" ht="18" customHeight="1" thickBot="1">
      <c r="A6" s="46" t="s">
        <v>17</v>
      </c>
      <c r="B6" s="47" t="s">
        <v>54</v>
      </c>
      <c r="C6" s="48" t="s">
        <v>55</v>
      </c>
      <c r="D6" s="49" t="s">
        <v>56</v>
      </c>
      <c r="E6" s="50" t="s">
        <v>55</v>
      </c>
      <c r="F6" s="50" t="s">
        <v>56</v>
      </c>
      <c r="G6" s="50" t="s">
        <v>55</v>
      </c>
      <c r="H6" s="50" t="s">
        <v>56</v>
      </c>
      <c r="I6" s="50" t="s">
        <v>55</v>
      </c>
      <c r="J6" s="50" t="s">
        <v>56</v>
      </c>
      <c r="K6" s="48" t="s">
        <v>55</v>
      </c>
      <c r="L6" s="50" t="s">
        <v>56</v>
      </c>
      <c r="M6" s="50" t="s">
        <v>55</v>
      </c>
      <c r="N6" s="50" t="s">
        <v>56</v>
      </c>
      <c r="O6" s="50" t="s">
        <v>55</v>
      </c>
      <c r="P6" s="49" t="s">
        <v>56</v>
      </c>
      <c r="Q6" s="50" t="s">
        <v>55</v>
      </c>
      <c r="R6" s="50" t="s">
        <v>56</v>
      </c>
      <c r="S6" s="50" t="s">
        <v>55</v>
      </c>
      <c r="T6" s="50" t="s">
        <v>56</v>
      </c>
      <c r="U6" s="50" t="s">
        <v>55</v>
      </c>
      <c r="V6" s="50" t="s">
        <v>56</v>
      </c>
      <c r="W6" s="50" t="s">
        <v>55</v>
      </c>
      <c r="X6" s="50" t="s">
        <v>56</v>
      </c>
      <c r="Y6" s="48" t="s">
        <v>55</v>
      </c>
      <c r="Z6" s="50" t="s">
        <v>56</v>
      </c>
      <c r="AA6" s="50" t="s">
        <v>55</v>
      </c>
      <c r="AB6" s="50" t="s">
        <v>56</v>
      </c>
      <c r="AC6" s="50" t="s">
        <v>55</v>
      </c>
      <c r="AD6" s="50" t="s">
        <v>56</v>
      </c>
      <c r="AE6" s="50" t="s">
        <v>55</v>
      </c>
      <c r="AF6" s="49" t="s">
        <v>56</v>
      </c>
      <c r="AG6" s="51" t="s">
        <v>13</v>
      </c>
    </row>
    <row r="7" spans="1:33" ht="18" customHeight="1" thickTop="1">
      <c r="A7" s="53">
        <v>1</v>
      </c>
      <c r="B7" s="54" t="s">
        <v>57</v>
      </c>
      <c r="C7" s="55"/>
      <c r="D7" s="56"/>
      <c r="E7" s="57"/>
      <c r="F7" s="57"/>
      <c r="G7" s="57"/>
      <c r="H7" s="57"/>
      <c r="I7" s="57"/>
      <c r="J7" s="57"/>
      <c r="K7" s="55"/>
      <c r="L7" s="57"/>
      <c r="M7" s="57"/>
      <c r="N7" s="57"/>
      <c r="O7" s="57"/>
      <c r="P7" s="56"/>
      <c r="Q7" s="57"/>
      <c r="R7" s="57"/>
      <c r="S7" s="57"/>
      <c r="T7" s="57"/>
      <c r="U7" s="57"/>
      <c r="V7" s="57"/>
      <c r="W7" s="57"/>
      <c r="X7" s="57"/>
      <c r="Y7" s="55"/>
      <c r="Z7" s="57"/>
      <c r="AA7" s="57"/>
      <c r="AB7" s="57"/>
      <c r="AC7" s="57"/>
      <c r="AD7" s="57"/>
      <c r="AE7" s="57"/>
      <c r="AF7" s="56"/>
      <c r="AG7" s="54">
        <f>SUM(C7:AF7)</f>
        <v>0</v>
      </c>
    </row>
    <row r="8" spans="1:33" ht="18" customHeight="1">
      <c r="A8" s="53">
        <f>A7+1</f>
        <v>2</v>
      </c>
      <c r="B8" s="54" t="s">
        <v>58</v>
      </c>
      <c r="C8" s="55"/>
      <c r="D8" s="56"/>
      <c r="E8" s="57"/>
      <c r="F8" s="57"/>
      <c r="G8" s="57"/>
      <c r="H8" s="57"/>
      <c r="I8" s="57"/>
      <c r="J8" s="57"/>
      <c r="K8" s="55"/>
      <c r="L8" s="57"/>
      <c r="M8" s="57"/>
      <c r="N8" s="57"/>
      <c r="O8" s="57"/>
      <c r="P8" s="56"/>
      <c r="Q8" s="57"/>
      <c r="R8" s="57"/>
      <c r="S8" s="57"/>
      <c r="T8" s="57"/>
      <c r="U8" s="57"/>
      <c r="V8" s="57"/>
      <c r="W8" s="57"/>
      <c r="X8" s="57"/>
      <c r="Y8" s="55"/>
      <c r="Z8" s="57"/>
      <c r="AA8" s="57"/>
      <c r="AB8" s="57"/>
      <c r="AC8" s="57"/>
      <c r="AD8" s="57"/>
      <c r="AE8" s="57"/>
      <c r="AF8" s="56"/>
      <c r="AG8" s="54">
        <f aca="true" t="shared" si="0" ref="AG8:AG21">SUM(C8:AF8)</f>
        <v>0</v>
      </c>
    </row>
    <row r="9" spans="1:33" ht="18" customHeight="1">
      <c r="A9" s="53">
        <f aca="true" t="shared" si="1" ref="A9:A15">A8+1</f>
        <v>3</v>
      </c>
      <c r="B9" s="54" t="s">
        <v>59</v>
      </c>
      <c r="C9" s="55"/>
      <c r="D9" s="56"/>
      <c r="E9" s="57"/>
      <c r="F9" s="57"/>
      <c r="G9" s="57"/>
      <c r="H9" s="57"/>
      <c r="I9" s="57"/>
      <c r="J9" s="57"/>
      <c r="K9" s="55"/>
      <c r="L9" s="57"/>
      <c r="M9" s="57"/>
      <c r="N9" s="57"/>
      <c r="O9" s="57"/>
      <c r="P9" s="56"/>
      <c r="Q9" s="57"/>
      <c r="R9" s="57"/>
      <c r="S9" s="57"/>
      <c r="T9" s="57"/>
      <c r="U9" s="57"/>
      <c r="V9" s="57"/>
      <c r="W9" s="57"/>
      <c r="X9" s="57"/>
      <c r="Y9" s="55"/>
      <c r="Z9" s="57"/>
      <c r="AA9" s="57"/>
      <c r="AB9" s="57"/>
      <c r="AC9" s="57"/>
      <c r="AD9" s="57"/>
      <c r="AE9" s="57"/>
      <c r="AF9" s="56"/>
      <c r="AG9" s="54">
        <f t="shared" si="0"/>
        <v>0</v>
      </c>
    </row>
    <row r="10" spans="1:33" ht="18" customHeight="1">
      <c r="A10" s="53">
        <f t="shared" si="1"/>
        <v>4</v>
      </c>
      <c r="B10" s="54" t="s">
        <v>60</v>
      </c>
      <c r="C10" s="55"/>
      <c r="D10" s="56"/>
      <c r="E10" s="57"/>
      <c r="F10" s="57"/>
      <c r="G10" s="57"/>
      <c r="H10" s="57"/>
      <c r="I10" s="57"/>
      <c r="J10" s="57"/>
      <c r="K10" s="55"/>
      <c r="L10" s="57"/>
      <c r="M10" s="57"/>
      <c r="N10" s="57"/>
      <c r="O10" s="57"/>
      <c r="P10" s="56"/>
      <c r="Q10" s="57"/>
      <c r="R10" s="57"/>
      <c r="S10" s="57"/>
      <c r="T10" s="57"/>
      <c r="U10" s="57"/>
      <c r="V10" s="57"/>
      <c r="W10" s="57"/>
      <c r="X10" s="57"/>
      <c r="Y10" s="55"/>
      <c r="Z10" s="57"/>
      <c r="AA10" s="57"/>
      <c r="AB10" s="57"/>
      <c r="AC10" s="57"/>
      <c r="AD10" s="57"/>
      <c r="AE10" s="57"/>
      <c r="AF10" s="56"/>
      <c r="AG10" s="54">
        <f t="shared" si="0"/>
        <v>0</v>
      </c>
    </row>
    <row r="11" spans="1:33" ht="18" customHeight="1">
      <c r="A11" s="58">
        <f t="shared" si="1"/>
        <v>5</v>
      </c>
      <c r="B11" s="54" t="s">
        <v>61</v>
      </c>
      <c r="C11" s="55"/>
      <c r="D11" s="56"/>
      <c r="E11" s="57"/>
      <c r="F11" s="57"/>
      <c r="G11" s="57"/>
      <c r="H11" s="57"/>
      <c r="I11" s="57"/>
      <c r="J11" s="57"/>
      <c r="K11" s="55"/>
      <c r="L11" s="57"/>
      <c r="M11" s="57"/>
      <c r="N11" s="57"/>
      <c r="O11" s="57"/>
      <c r="P11" s="56"/>
      <c r="Q11" s="57"/>
      <c r="R11" s="57"/>
      <c r="S11" s="57"/>
      <c r="T11" s="57"/>
      <c r="U11" s="57"/>
      <c r="V11" s="57"/>
      <c r="W11" s="57"/>
      <c r="X11" s="57"/>
      <c r="Y11" s="55"/>
      <c r="Z11" s="57"/>
      <c r="AA11" s="57"/>
      <c r="AB11" s="57"/>
      <c r="AC11" s="57"/>
      <c r="AD11" s="57"/>
      <c r="AE11" s="57"/>
      <c r="AF11" s="56"/>
      <c r="AG11" s="54">
        <f t="shared" si="0"/>
        <v>0</v>
      </c>
    </row>
    <row r="12" spans="1:33" ht="18" customHeight="1">
      <c r="A12" s="58">
        <f t="shared" si="1"/>
        <v>6</v>
      </c>
      <c r="B12" s="36" t="s">
        <v>62</v>
      </c>
      <c r="C12" s="55">
        <v>3</v>
      </c>
      <c r="D12" s="56">
        <v>13</v>
      </c>
      <c r="E12" s="57"/>
      <c r="F12" s="57">
        <v>10</v>
      </c>
      <c r="G12" s="57"/>
      <c r="H12" s="57">
        <v>2</v>
      </c>
      <c r="I12" s="57"/>
      <c r="J12" s="57"/>
      <c r="K12" s="55"/>
      <c r="L12" s="57">
        <v>2</v>
      </c>
      <c r="M12" s="57">
        <v>1</v>
      </c>
      <c r="N12" s="57">
        <v>4</v>
      </c>
      <c r="O12" s="57"/>
      <c r="P12" s="56">
        <v>2</v>
      </c>
      <c r="Q12" s="57"/>
      <c r="R12" s="57">
        <v>1</v>
      </c>
      <c r="S12" s="57"/>
      <c r="T12" s="57">
        <v>1</v>
      </c>
      <c r="U12" s="57"/>
      <c r="V12" s="57"/>
      <c r="W12" s="57"/>
      <c r="X12" s="57">
        <v>2</v>
      </c>
      <c r="Y12" s="55"/>
      <c r="Z12" s="57">
        <v>8</v>
      </c>
      <c r="AA12" s="57"/>
      <c r="AB12" s="57">
        <v>8</v>
      </c>
      <c r="AC12" s="57"/>
      <c r="AD12" s="57">
        <v>6</v>
      </c>
      <c r="AE12" s="57"/>
      <c r="AF12" s="56">
        <v>15</v>
      </c>
      <c r="AG12" s="54">
        <f t="shared" si="0"/>
        <v>78</v>
      </c>
    </row>
    <row r="13" spans="1:33" ht="18" customHeight="1">
      <c r="A13" s="53">
        <f t="shared" si="1"/>
        <v>7</v>
      </c>
      <c r="B13" s="54" t="s">
        <v>63</v>
      </c>
      <c r="C13" s="55"/>
      <c r="D13" s="56"/>
      <c r="E13" s="57"/>
      <c r="F13" s="57"/>
      <c r="G13" s="57"/>
      <c r="H13" s="57"/>
      <c r="I13" s="57"/>
      <c r="J13" s="57"/>
      <c r="K13" s="55"/>
      <c r="L13" s="57"/>
      <c r="M13" s="57"/>
      <c r="N13" s="57"/>
      <c r="O13" s="57"/>
      <c r="P13" s="56"/>
      <c r="Q13" s="57"/>
      <c r="R13" s="57"/>
      <c r="S13" s="57"/>
      <c r="T13" s="57"/>
      <c r="U13" s="57"/>
      <c r="V13" s="57"/>
      <c r="W13" s="57"/>
      <c r="X13" s="57"/>
      <c r="Y13" s="55"/>
      <c r="Z13" s="57"/>
      <c r="AA13" s="57"/>
      <c r="AB13" s="57"/>
      <c r="AC13" s="57"/>
      <c r="AD13" s="57"/>
      <c r="AE13" s="57"/>
      <c r="AF13" s="56"/>
      <c r="AG13" s="54">
        <f t="shared" si="0"/>
        <v>0</v>
      </c>
    </row>
    <row r="14" spans="1:33" ht="18" customHeight="1">
      <c r="A14" s="53">
        <f t="shared" si="1"/>
        <v>8</v>
      </c>
      <c r="B14" s="54" t="s">
        <v>64</v>
      </c>
      <c r="C14" s="55"/>
      <c r="D14" s="56"/>
      <c r="E14" s="57"/>
      <c r="F14" s="57"/>
      <c r="G14" s="57"/>
      <c r="H14" s="57"/>
      <c r="I14" s="57"/>
      <c r="J14" s="57"/>
      <c r="K14" s="55"/>
      <c r="L14" s="57"/>
      <c r="M14" s="57"/>
      <c r="N14" s="57"/>
      <c r="O14" s="57"/>
      <c r="P14" s="56"/>
      <c r="Q14" s="57"/>
      <c r="R14" s="57"/>
      <c r="S14" s="57"/>
      <c r="T14" s="57"/>
      <c r="U14" s="57"/>
      <c r="V14" s="57"/>
      <c r="W14" s="57"/>
      <c r="X14" s="57"/>
      <c r="Y14" s="55"/>
      <c r="Z14" s="57"/>
      <c r="AA14" s="57"/>
      <c r="AB14" s="57"/>
      <c r="AC14" s="57"/>
      <c r="AD14" s="57"/>
      <c r="AE14" s="57"/>
      <c r="AF14" s="56"/>
      <c r="AG14" s="54">
        <f t="shared" si="0"/>
        <v>0</v>
      </c>
    </row>
    <row r="15" spans="1:33" ht="18" customHeight="1" thickBot="1">
      <c r="A15" s="53">
        <f t="shared" si="1"/>
        <v>9</v>
      </c>
      <c r="B15" s="54" t="s">
        <v>65</v>
      </c>
      <c r="C15" s="59"/>
      <c r="D15" s="60"/>
      <c r="E15" s="57"/>
      <c r="F15" s="57"/>
      <c r="G15" s="57"/>
      <c r="H15" s="57"/>
      <c r="I15" s="57"/>
      <c r="J15" s="57"/>
      <c r="K15" s="59"/>
      <c r="L15" s="61"/>
      <c r="M15" s="61"/>
      <c r="N15" s="61"/>
      <c r="O15" s="61"/>
      <c r="P15" s="60"/>
      <c r="Q15" s="57"/>
      <c r="R15" s="57"/>
      <c r="S15" s="57"/>
      <c r="T15" s="57"/>
      <c r="U15" s="57"/>
      <c r="V15" s="57"/>
      <c r="W15" s="57"/>
      <c r="X15" s="57"/>
      <c r="Y15" s="59"/>
      <c r="Z15" s="61"/>
      <c r="AA15" s="61"/>
      <c r="AB15" s="61"/>
      <c r="AC15" s="61"/>
      <c r="AD15" s="61"/>
      <c r="AE15" s="61"/>
      <c r="AF15" s="60"/>
      <c r="AG15" s="54">
        <f t="shared" si="0"/>
        <v>0</v>
      </c>
    </row>
    <row r="16" spans="1:33" s="65" customFormat="1" ht="18" customHeight="1">
      <c r="A16" s="62"/>
      <c r="B16" s="63" t="s">
        <v>16</v>
      </c>
      <c r="C16" s="64">
        <f aca="true" t="shared" si="2" ref="C16:AG16">SUM(C7:C15)</f>
        <v>3</v>
      </c>
      <c r="D16" s="64">
        <f t="shared" si="2"/>
        <v>13</v>
      </c>
      <c r="E16" s="64">
        <f t="shared" si="2"/>
        <v>0</v>
      </c>
      <c r="F16" s="64">
        <f t="shared" si="2"/>
        <v>10</v>
      </c>
      <c r="G16" s="64">
        <f t="shared" si="2"/>
        <v>0</v>
      </c>
      <c r="H16" s="64">
        <f t="shared" si="2"/>
        <v>2</v>
      </c>
      <c r="I16" s="64">
        <f t="shared" si="2"/>
        <v>0</v>
      </c>
      <c r="J16" s="64">
        <f t="shared" si="2"/>
        <v>0</v>
      </c>
      <c r="K16" s="64">
        <f t="shared" si="2"/>
        <v>0</v>
      </c>
      <c r="L16" s="64">
        <f t="shared" si="2"/>
        <v>2</v>
      </c>
      <c r="M16" s="64">
        <f t="shared" si="2"/>
        <v>1</v>
      </c>
      <c r="N16" s="64">
        <f t="shared" si="2"/>
        <v>4</v>
      </c>
      <c r="O16" s="64">
        <f t="shared" si="2"/>
        <v>0</v>
      </c>
      <c r="P16" s="64">
        <f t="shared" si="2"/>
        <v>2</v>
      </c>
      <c r="Q16" s="64">
        <f t="shared" si="2"/>
        <v>0</v>
      </c>
      <c r="R16" s="64">
        <f t="shared" si="2"/>
        <v>1</v>
      </c>
      <c r="S16" s="64">
        <f t="shared" si="2"/>
        <v>0</v>
      </c>
      <c r="T16" s="64">
        <f t="shared" si="2"/>
        <v>1</v>
      </c>
      <c r="U16" s="64">
        <f t="shared" si="2"/>
        <v>0</v>
      </c>
      <c r="V16" s="64">
        <f t="shared" si="2"/>
        <v>0</v>
      </c>
      <c r="W16" s="64">
        <f t="shared" si="2"/>
        <v>0</v>
      </c>
      <c r="X16" s="64">
        <f t="shared" si="2"/>
        <v>2</v>
      </c>
      <c r="Y16" s="64">
        <f t="shared" si="2"/>
        <v>0</v>
      </c>
      <c r="Z16" s="64">
        <f t="shared" si="2"/>
        <v>8</v>
      </c>
      <c r="AA16" s="64">
        <f t="shared" si="2"/>
        <v>0</v>
      </c>
      <c r="AB16" s="64">
        <f t="shared" si="2"/>
        <v>8</v>
      </c>
      <c r="AC16" s="64">
        <f t="shared" si="2"/>
        <v>0</v>
      </c>
      <c r="AD16" s="64">
        <f t="shared" si="2"/>
        <v>6</v>
      </c>
      <c r="AE16" s="64">
        <f t="shared" si="2"/>
        <v>0</v>
      </c>
      <c r="AF16" s="64">
        <f t="shared" si="2"/>
        <v>15</v>
      </c>
      <c r="AG16" s="64">
        <f t="shared" si="2"/>
        <v>78</v>
      </c>
    </row>
    <row r="17" spans="1:33" s="67" customFormat="1" ht="18" customHeight="1" thickBot="1">
      <c r="A17" s="66" t="s">
        <v>66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36"/>
    </row>
    <row r="18" spans="1:33" ht="18" customHeight="1">
      <c r="A18" s="53">
        <v>1</v>
      </c>
      <c r="B18" s="54" t="s">
        <v>67</v>
      </c>
      <c r="C18" s="69"/>
      <c r="D18" s="70"/>
      <c r="E18" s="57"/>
      <c r="F18" s="57"/>
      <c r="G18" s="57"/>
      <c r="H18" s="57"/>
      <c r="I18" s="57"/>
      <c r="J18" s="57"/>
      <c r="K18" s="69"/>
      <c r="L18" s="71"/>
      <c r="M18" s="71"/>
      <c r="N18" s="71"/>
      <c r="O18" s="71"/>
      <c r="P18" s="70"/>
      <c r="Q18" s="57"/>
      <c r="R18" s="57"/>
      <c r="S18" s="57"/>
      <c r="T18" s="57"/>
      <c r="U18" s="57"/>
      <c r="V18" s="57"/>
      <c r="W18" s="57"/>
      <c r="X18" s="57"/>
      <c r="Y18" s="69"/>
      <c r="Z18" s="71"/>
      <c r="AA18" s="71"/>
      <c r="AB18" s="71"/>
      <c r="AC18" s="71"/>
      <c r="AD18" s="71"/>
      <c r="AE18" s="71"/>
      <c r="AF18" s="70"/>
      <c r="AG18" s="54">
        <f t="shared" si="0"/>
        <v>0</v>
      </c>
    </row>
    <row r="19" spans="1:33" ht="18" customHeight="1" thickBot="1">
      <c r="A19" s="53">
        <v>2</v>
      </c>
      <c r="B19" s="54" t="s">
        <v>68</v>
      </c>
      <c r="C19" s="59"/>
      <c r="D19" s="60"/>
      <c r="E19" s="57"/>
      <c r="F19" s="57"/>
      <c r="G19" s="57"/>
      <c r="H19" s="57"/>
      <c r="I19" s="57"/>
      <c r="J19" s="57"/>
      <c r="K19" s="59"/>
      <c r="L19" s="61"/>
      <c r="M19" s="61"/>
      <c r="N19" s="61"/>
      <c r="O19" s="61"/>
      <c r="P19" s="60"/>
      <c r="Q19" s="57"/>
      <c r="R19" s="57"/>
      <c r="S19" s="57"/>
      <c r="T19" s="57"/>
      <c r="U19" s="57"/>
      <c r="V19" s="57"/>
      <c r="W19" s="57"/>
      <c r="X19" s="57"/>
      <c r="Y19" s="59"/>
      <c r="Z19" s="61"/>
      <c r="AA19" s="61"/>
      <c r="AB19" s="61"/>
      <c r="AC19" s="61"/>
      <c r="AD19" s="61"/>
      <c r="AE19" s="61"/>
      <c r="AF19" s="60"/>
      <c r="AG19" s="54">
        <f t="shared" si="0"/>
        <v>0</v>
      </c>
    </row>
    <row r="20" spans="1:32" s="67" customFormat="1" ht="18" customHeight="1" thickBot="1">
      <c r="A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3" ht="18" customHeight="1" thickBot="1">
      <c r="A21" s="53">
        <v>1</v>
      </c>
      <c r="B21" s="54" t="s">
        <v>69</v>
      </c>
      <c r="C21" s="72"/>
      <c r="D21" s="73"/>
      <c r="E21" s="57"/>
      <c r="F21" s="57"/>
      <c r="G21" s="57"/>
      <c r="H21" s="57"/>
      <c r="I21" s="57"/>
      <c r="J21" s="57"/>
      <c r="K21" s="72"/>
      <c r="L21" s="74"/>
      <c r="M21" s="74"/>
      <c r="N21" s="74"/>
      <c r="O21" s="74"/>
      <c r="P21" s="73"/>
      <c r="Q21" s="57"/>
      <c r="R21" s="57"/>
      <c r="S21" s="57"/>
      <c r="T21" s="57"/>
      <c r="U21" s="57"/>
      <c r="V21" s="57"/>
      <c r="W21" s="57"/>
      <c r="X21" s="57"/>
      <c r="Y21" s="72"/>
      <c r="Z21" s="74"/>
      <c r="AA21" s="74"/>
      <c r="AB21" s="74"/>
      <c r="AC21" s="74"/>
      <c r="AD21" s="74"/>
      <c r="AE21" s="74"/>
      <c r="AF21" s="73"/>
      <c r="AG21" s="54">
        <f t="shared" si="0"/>
        <v>0</v>
      </c>
    </row>
    <row r="22" spans="1:33" s="67" customFormat="1" ht="18" customHeight="1">
      <c r="A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36"/>
    </row>
    <row r="23" spans="3:33" ht="18" customHeight="1" thickBot="1">
      <c r="C23" s="75">
        <f>SUM(C16:C22)</f>
        <v>3</v>
      </c>
      <c r="D23" s="75">
        <f aca="true" t="shared" si="3" ref="D23:AF23">SUM(D16:D22)</f>
        <v>13</v>
      </c>
      <c r="E23" s="75">
        <f t="shared" si="3"/>
        <v>0</v>
      </c>
      <c r="F23" s="75">
        <f t="shared" si="3"/>
        <v>10</v>
      </c>
      <c r="G23" s="75">
        <f t="shared" si="3"/>
        <v>0</v>
      </c>
      <c r="H23" s="75">
        <f t="shared" si="3"/>
        <v>2</v>
      </c>
      <c r="I23" s="75">
        <f t="shared" si="3"/>
        <v>0</v>
      </c>
      <c r="J23" s="75">
        <f t="shared" si="3"/>
        <v>0</v>
      </c>
      <c r="K23" s="75">
        <f t="shared" si="3"/>
        <v>0</v>
      </c>
      <c r="L23" s="75">
        <f t="shared" si="3"/>
        <v>2</v>
      </c>
      <c r="M23" s="75">
        <f t="shared" si="3"/>
        <v>1</v>
      </c>
      <c r="N23" s="75">
        <f t="shared" si="3"/>
        <v>4</v>
      </c>
      <c r="O23" s="75">
        <f t="shared" si="3"/>
        <v>0</v>
      </c>
      <c r="P23" s="75">
        <f t="shared" si="3"/>
        <v>2</v>
      </c>
      <c r="Q23" s="75">
        <f t="shared" si="3"/>
        <v>0</v>
      </c>
      <c r="R23" s="75">
        <f t="shared" si="3"/>
        <v>1</v>
      </c>
      <c r="S23" s="75">
        <f t="shared" si="3"/>
        <v>0</v>
      </c>
      <c r="T23" s="75">
        <f t="shared" si="3"/>
        <v>1</v>
      </c>
      <c r="U23" s="75">
        <f t="shared" si="3"/>
        <v>0</v>
      </c>
      <c r="V23" s="75">
        <f t="shared" si="3"/>
        <v>0</v>
      </c>
      <c r="W23" s="75">
        <f t="shared" si="3"/>
        <v>0</v>
      </c>
      <c r="X23" s="75">
        <f t="shared" si="3"/>
        <v>2</v>
      </c>
      <c r="Y23" s="75">
        <f t="shared" si="3"/>
        <v>0</v>
      </c>
      <c r="Z23" s="75">
        <f t="shared" si="3"/>
        <v>8</v>
      </c>
      <c r="AA23" s="75">
        <f t="shared" si="3"/>
        <v>0</v>
      </c>
      <c r="AB23" s="75">
        <f t="shared" si="3"/>
        <v>8</v>
      </c>
      <c r="AC23" s="75">
        <f t="shared" si="3"/>
        <v>0</v>
      </c>
      <c r="AD23" s="75">
        <f t="shared" si="3"/>
        <v>6</v>
      </c>
      <c r="AE23" s="75">
        <f t="shared" si="3"/>
        <v>0</v>
      </c>
      <c r="AF23" s="75">
        <f t="shared" si="3"/>
        <v>15</v>
      </c>
      <c r="AG23" s="54">
        <f>SUM(C23:AF23)</f>
        <v>78</v>
      </c>
    </row>
    <row r="24" spans="2:32" ht="18" customHeight="1" thickBot="1">
      <c r="B24" s="36" t="s">
        <v>70</v>
      </c>
      <c r="C24" s="76">
        <f>SUM(C23:D23)</f>
        <v>16</v>
      </c>
      <c r="D24" s="77"/>
      <c r="E24" s="78">
        <f>SUM(E23:J23)</f>
        <v>12</v>
      </c>
      <c r="F24" s="79"/>
      <c r="G24" s="79"/>
      <c r="H24" s="79"/>
      <c r="I24" s="79"/>
      <c r="J24" s="80"/>
      <c r="K24" s="76">
        <f>SUM(K23:P23)</f>
        <v>9</v>
      </c>
      <c r="L24" s="81"/>
      <c r="M24" s="81"/>
      <c r="N24" s="81"/>
      <c r="O24" s="81"/>
      <c r="P24" s="77"/>
      <c r="Q24" s="78">
        <f>SUM(Q23:X23)</f>
        <v>4</v>
      </c>
      <c r="R24" s="79"/>
      <c r="S24" s="79"/>
      <c r="T24" s="79"/>
      <c r="U24" s="79"/>
      <c r="V24" s="79"/>
      <c r="W24" s="79"/>
      <c r="X24" s="80"/>
      <c r="Y24" s="76">
        <f>SUM(Y23:AF23)</f>
        <v>37</v>
      </c>
      <c r="Z24" s="81"/>
      <c r="AA24" s="81"/>
      <c r="AB24" s="81"/>
      <c r="AC24" s="81"/>
      <c r="AD24" s="81"/>
      <c r="AE24" s="81"/>
      <c r="AF24" s="77"/>
    </row>
    <row r="25" spans="3:32" ht="15" customHeight="1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3:32" ht="15" customHeight="1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2:33" ht="31.5" customHeight="1"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</row>
    <row r="31" spans="2:26" ht="14.25">
      <c r="B31" s="1" t="s">
        <v>71</v>
      </c>
      <c r="D31" s="620">
        <v>42558</v>
      </c>
      <c r="E31" s="621"/>
      <c r="F31" s="621"/>
      <c r="Z31" s="83" t="s">
        <v>14</v>
      </c>
    </row>
  </sheetData>
  <sheetProtection/>
  <mergeCells count="4">
    <mergeCell ref="A2:AG2"/>
    <mergeCell ref="B27:AG27"/>
    <mergeCell ref="D31:F31"/>
    <mergeCell ref="AE1:AG1"/>
  </mergeCells>
  <printOptions/>
  <pageMargins left="0.27" right="0.29" top="0.24" bottom="0.27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75390625" style="107" customWidth="1"/>
    <col min="2" max="2" width="34.375" style="107" customWidth="1"/>
    <col min="3" max="3" width="10.75390625" style="107" customWidth="1"/>
    <col min="4" max="4" width="23.75390625" style="107" customWidth="1"/>
    <col min="5" max="16384" width="9.125" style="107" customWidth="1"/>
  </cols>
  <sheetData>
    <row r="1" spans="1:4" ht="12.75">
      <c r="A1" s="624" t="s">
        <v>81</v>
      </c>
      <c r="B1" s="625"/>
      <c r="C1" s="625"/>
      <c r="D1" s="626"/>
    </row>
    <row r="2" spans="1:4" s="111" customFormat="1" ht="13.5" thickBot="1">
      <c r="A2" s="108" t="s">
        <v>82</v>
      </c>
      <c r="B2" s="109" t="s">
        <v>144</v>
      </c>
      <c r="C2" s="109" t="s">
        <v>18</v>
      </c>
      <c r="D2" s="110" t="s">
        <v>83</v>
      </c>
    </row>
    <row r="3" spans="1:4" ht="19.5" customHeight="1" thickTop="1">
      <c r="A3" s="193" t="s">
        <v>396</v>
      </c>
      <c r="B3" s="114" t="s">
        <v>394</v>
      </c>
      <c r="C3" s="627" t="s">
        <v>150</v>
      </c>
      <c r="D3" s="112" t="s">
        <v>397</v>
      </c>
    </row>
    <row r="4" spans="1:4" ht="19.5" customHeight="1">
      <c r="A4" s="113" t="s">
        <v>395</v>
      </c>
      <c r="B4" s="114" t="s">
        <v>394</v>
      </c>
      <c r="C4" s="628"/>
      <c r="D4" s="115" t="s">
        <v>368</v>
      </c>
    </row>
    <row r="5" spans="1:4" ht="19.5" customHeight="1">
      <c r="A5" s="113"/>
      <c r="B5" s="114"/>
      <c r="C5" s="628"/>
      <c r="D5" s="115"/>
    </row>
    <row r="6" spans="1:4" ht="19.5" customHeight="1">
      <c r="A6" s="113"/>
      <c r="B6" s="114"/>
      <c r="C6" s="628"/>
      <c r="D6" s="115"/>
    </row>
    <row r="7" spans="1:4" ht="19.5" customHeight="1">
      <c r="A7" s="113"/>
      <c r="B7" s="114"/>
      <c r="C7" s="628"/>
      <c r="D7" s="115"/>
    </row>
    <row r="8" spans="1:4" ht="19.5" customHeight="1">
      <c r="A8" s="113"/>
      <c r="B8" s="114"/>
      <c r="C8" s="628"/>
      <c r="D8" s="115"/>
    </row>
    <row r="9" spans="1:4" ht="19.5" customHeight="1">
      <c r="A9" s="113"/>
      <c r="B9" s="114"/>
      <c r="C9" s="628"/>
      <c r="D9" s="115"/>
    </row>
    <row r="10" spans="1:4" ht="19.5" customHeight="1">
      <c r="A10" s="113"/>
      <c r="B10" s="114"/>
      <c r="C10" s="628"/>
      <c r="D10" s="115"/>
    </row>
    <row r="11" spans="1:4" ht="19.5" customHeight="1">
      <c r="A11" s="113"/>
      <c r="B11" s="114"/>
      <c r="C11" s="628"/>
      <c r="D11" s="115"/>
    </row>
    <row r="12" spans="1:4" ht="19.5" customHeight="1">
      <c r="A12" s="113"/>
      <c r="B12" s="114"/>
      <c r="C12" s="628"/>
      <c r="D12" s="115"/>
    </row>
    <row r="13" spans="1:4" ht="19.5" customHeight="1">
      <c r="A13" s="113"/>
      <c r="B13" s="114"/>
      <c r="C13" s="628"/>
      <c r="D13" s="115"/>
    </row>
    <row r="14" spans="1:4" ht="19.5" customHeight="1">
      <c r="A14" s="113"/>
      <c r="B14" s="114"/>
      <c r="C14" s="628"/>
      <c r="D14" s="115"/>
    </row>
    <row r="15" spans="1:4" ht="19.5" customHeight="1" thickBot="1">
      <c r="A15" s="116"/>
      <c r="B15" s="117"/>
      <c r="C15" s="629"/>
      <c r="D15" s="118"/>
    </row>
  </sheetData>
  <sheetProtection/>
  <mergeCells count="2">
    <mergeCell ref="A1:D1"/>
    <mergeCell ref="C3:C15"/>
  </mergeCells>
  <printOptions/>
  <pageMargins left="0.75" right="0.41" top="0.76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125" style="123" customWidth="1"/>
    <col min="2" max="2" width="22.875" style="119" customWidth="1"/>
    <col min="3" max="3" width="32.875" style="119" customWidth="1"/>
    <col min="4" max="4" width="8.625" style="119" customWidth="1"/>
    <col min="5" max="5" width="22.125" style="119" customWidth="1"/>
    <col min="6" max="16384" width="9.125" style="119" customWidth="1"/>
  </cols>
  <sheetData>
    <row r="1" spans="1:5" ht="12.75">
      <c r="A1" s="630" t="s">
        <v>84</v>
      </c>
      <c r="B1" s="631"/>
      <c r="C1" s="631"/>
      <c r="D1" s="631"/>
      <c r="E1" s="632"/>
    </row>
    <row r="2" spans="1:5" s="123" customFormat="1" ht="13.5" thickBot="1">
      <c r="A2" s="120" t="s">
        <v>85</v>
      </c>
      <c r="B2" s="121" t="s">
        <v>82</v>
      </c>
      <c r="C2" s="121" t="s">
        <v>144</v>
      </c>
      <c r="D2" s="121" t="s">
        <v>18</v>
      </c>
      <c r="E2" s="122" t="s">
        <v>83</v>
      </c>
    </row>
    <row r="3" spans="1:5" ht="19.5" customHeight="1" thickTop="1">
      <c r="A3" s="128" t="s">
        <v>1</v>
      </c>
      <c r="B3" s="129" t="s">
        <v>398</v>
      </c>
      <c r="C3" s="129" t="s">
        <v>399</v>
      </c>
      <c r="D3" s="627" t="s">
        <v>150</v>
      </c>
      <c r="E3" s="127" t="s">
        <v>397</v>
      </c>
    </row>
    <row r="4" spans="1:5" ht="19.5" customHeight="1">
      <c r="A4" s="128" t="s">
        <v>2</v>
      </c>
      <c r="B4" s="129" t="s">
        <v>389</v>
      </c>
      <c r="C4" s="129" t="s">
        <v>390</v>
      </c>
      <c r="D4" s="628"/>
      <c r="E4" s="130" t="s">
        <v>368</v>
      </c>
    </row>
    <row r="5" spans="1:5" ht="19.5" customHeight="1">
      <c r="A5" s="128" t="s">
        <v>392</v>
      </c>
      <c r="B5" s="129" t="s">
        <v>391</v>
      </c>
      <c r="C5" s="129" t="s">
        <v>400</v>
      </c>
      <c r="D5" s="628"/>
      <c r="E5" s="130" t="s">
        <v>368</v>
      </c>
    </row>
    <row r="6" spans="1:5" ht="19.5" customHeight="1">
      <c r="A6" s="128" t="s">
        <v>401</v>
      </c>
      <c r="B6" s="194" t="s">
        <v>393</v>
      </c>
      <c r="C6" s="195" t="s">
        <v>402</v>
      </c>
      <c r="D6" s="628"/>
      <c r="E6" s="130" t="s">
        <v>380</v>
      </c>
    </row>
    <row r="7" spans="1:5" ht="19.5" customHeight="1">
      <c r="A7" s="128"/>
      <c r="B7" s="194"/>
      <c r="C7" s="194"/>
      <c r="D7" s="628"/>
      <c r="E7" s="130"/>
    </row>
    <row r="8" spans="1:5" ht="19.5" customHeight="1">
      <c r="A8" s="128"/>
      <c r="B8" s="194"/>
      <c r="C8" s="194"/>
      <c r="D8" s="628"/>
      <c r="E8" s="130"/>
    </row>
    <row r="9" spans="1:5" ht="19.5" customHeight="1">
      <c r="A9" s="128"/>
      <c r="B9" s="194"/>
      <c r="C9" s="194"/>
      <c r="D9" s="628"/>
      <c r="E9" s="130"/>
    </row>
    <row r="10" spans="1:5" ht="19.5" customHeight="1">
      <c r="A10" s="128"/>
      <c r="B10" s="194"/>
      <c r="C10" s="194"/>
      <c r="D10" s="628"/>
      <c r="E10" s="130"/>
    </row>
    <row r="11" spans="1:5" ht="19.5" customHeight="1">
      <c r="A11" s="128"/>
      <c r="B11" s="194"/>
      <c r="C11" s="194"/>
      <c r="D11" s="628"/>
      <c r="E11" s="130"/>
    </row>
    <row r="12" spans="1:5" ht="19.5" customHeight="1">
      <c r="A12" s="128"/>
      <c r="B12" s="194"/>
      <c r="C12" s="194"/>
      <c r="D12" s="628"/>
      <c r="E12" s="130"/>
    </row>
    <row r="13" spans="1:5" ht="19.5" customHeight="1">
      <c r="A13" s="128"/>
      <c r="B13" s="194"/>
      <c r="C13" s="194"/>
      <c r="D13" s="628"/>
      <c r="E13" s="130"/>
    </row>
    <row r="14" spans="1:5" ht="19.5" customHeight="1">
      <c r="A14" s="128"/>
      <c r="B14" s="194"/>
      <c r="C14" s="194"/>
      <c r="D14" s="628"/>
      <c r="E14" s="130"/>
    </row>
    <row r="15" spans="1:5" ht="19.5" customHeight="1">
      <c r="A15" s="128"/>
      <c r="B15" s="194"/>
      <c r="C15" s="194"/>
      <c r="D15" s="628"/>
      <c r="E15" s="130"/>
    </row>
    <row r="16" spans="1:5" ht="19.5" customHeight="1">
      <c r="A16" s="131"/>
      <c r="B16" s="194"/>
      <c r="C16" s="194"/>
      <c r="D16" s="628"/>
      <c r="E16" s="130"/>
    </row>
    <row r="17" spans="1:5" ht="19.5" customHeight="1">
      <c r="A17" s="128"/>
      <c r="B17" s="194"/>
      <c r="C17" s="194"/>
      <c r="D17" s="633"/>
      <c r="E17" s="130"/>
    </row>
  </sheetData>
  <sheetProtection/>
  <mergeCells count="2">
    <mergeCell ref="A1:E1"/>
    <mergeCell ref="D3:D17"/>
  </mergeCells>
  <printOptions/>
  <pageMargins left="0.66" right="0.31" top="0.65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nznamy</dc:creator>
  <cp:keywords/>
  <dc:description/>
  <cp:lastModifiedBy>7.ZŠ Slovanská ul.PB</cp:lastModifiedBy>
  <cp:lastPrinted>2016-07-15T07:36:20Z</cp:lastPrinted>
  <dcterms:created xsi:type="dcterms:W3CDTF">2004-05-27T11:30:42Z</dcterms:created>
  <dcterms:modified xsi:type="dcterms:W3CDTF">2017-10-27T15:43:58Z</dcterms:modified>
  <cp:category/>
  <cp:version/>
  <cp:contentType/>
  <cp:contentStatus/>
</cp:coreProperties>
</file>